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06df03a1c13c52/Pubblica/202111TexPrice/"/>
    </mc:Choice>
  </mc:AlternateContent>
  <xr:revisionPtr revIDLastSave="0" documentId="8_{4B98FAE9-6E56-4534-8F5F-8630EC6FE132}" xr6:coauthVersionLast="47" xr6:coauthVersionMax="47" xr10:uidLastSave="{00000000-0000-0000-0000-000000000000}"/>
  <bookViews>
    <workbookView xWindow="-110" yWindow="-110" windowWidth="19420" windowHeight="10420" firstSheet="9" activeTab="12" xr2:uid="{4FC01BB4-19DC-42AA-BA75-FBDCF7C6B3ED}"/>
  </bookViews>
  <sheets>
    <sheet name="Evoluzione prezzi TEX" sheetId="3" r:id="rId1"/>
    <sheet name="Evoluzione prezzi soloIST TEX" sheetId="13" r:id="rId2"/>
    <sheet name="Dati base" sheetId="1" r:id="rId3"/>
    <sheet name="WPU0911" sheetId="6" r:id="rId4"/>
    <sheet name="USD_serie_storica_mensile€" sheetId="8" r:id="rId5"/>
    <sheet name="USD_serie_storica_mensileLit" sheetId="7" r:id="rId6"/>
    <sheet name="DP_LIVE_28102021222849581" sheetId="5" r:id="rId7"/>
    <sheet name="USD_serie_storica_annualeLit" sheetId="10" r:id="rId8"/>
    <sheet name="USD_serie_storica_annuale€" sheetId="9" r:id="rId9"/>
    <sheet name="rubato internet" sheetId="4" r:id="rId10"/>
    <sheet name="Variazioni mese finale" sheetId="2" r:id="rId11"/>
    <sheet name="Indice consumi" sheetId="12" r:id="rId12"/>
    <sheet name="consfinalifamprezzi202103" sheetId="11" r:id="rId13"/>
  </sheets>
  <definedNames>
    <definedName name="_xlnm._FilterDatabase" localSheetId="2" hidden="1">'Dati base'!$A$1:$N$735</definedName>
    <definedName name="DatiEsterni_1" localSheetId="12" hidden="1">consfinalifamprezzi202103!$A$1:$D$27</definedName>
    <definedName name="DatiEsterni_1" localSheetId="12" hidden="1">consfinalifamprezzi202103!$A$1:$D$27</definedName>
    <definedName name="DatiEsterni_1" localSheetId="6" hidden="1">DP_LIVE_28102021222849581!$A$1:$H$27</definedName>
    <definedName name="DatiEsterni_1" localSheetId="3" hidden="1">'WPU0911'!$A$1:$B$757</definedName>
    <definedName name="DatiEsterni_2" localSheetId="8" hidden="1">USD_serie_storica_annuale€!$A$1:$C$23</definedName>
    <definedName name="DatiEsterni_2" localSheetId="5" hidden="1">USD_serie_storica_mensileLit!$A$1:$C$520</definedName>
    <definedName name="DatiEsterni_3" localSheetId="7" hidden="1">USD_serie_storica_annualeLit!$A$1:$C$8</definedName>
    <definedName name="DatiEsterni_3" localSheetId="4" hidden="1">USD_serie_storica_mensile€!$A$1:$C$275</definedName>
    <definedName name="DISPINCOECD" localSheetId="1">DP_LIVE_28102021222849581[[#All],[TIME]:[Cambio€]]</definedName>
    <definedName name="DISPINCOECD">DP_LIVE_28102021222849581[[#All],[TIME]:[Cambio€]]</definedName>
    <definedName name="_xlnm.Print_Titles" localSheetId="10">'Variazioni mese finale'!$1:$6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23" i="1" l="1"/>
  <c r="N724" i="1" s="1"/>
  <c r="N725" i="1" s="1"/>
  <c r="N726" i="1" s="1"/>
  <c r="N727" i="1" s="1"/>
  <c r="N728" i="1" s="1"/>
  <c r="N729" i="1" s="1"/>
  <c r="N730" i="1" s="1"/>
  <c r="N731" i="1" s="1"/>
  <c r="N732" i="1" s="1"/>
  <c r="N733" i="1" s="1"/>
  <c r="N734" i="1" s="1"/>
  <c r="N735" i="1" s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O725" i="1"/>
  <c r="O726" i="1" s="1"/>
  <c r="O727" i="1" s="1"/>
  <c r="O728" i="1" s="1"/>
  <c r="O729" i="1" s="1"/>
  <c r="O730" i="1" s="1"/>
  <c r="O731" i="1" s="1"/>
  <c r="O732" i="1" s="1"/>
  <c r="O733" i="1" s="1"/>
  <c r="O734" i="1" s="1"/>
  <c r="O735" i="1" s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  <c r="G161" i="12"/>
  <c r="G160" i="12"/>
  <c r="G159" i="12"/>
  <c r="G158" i="12"/>
  <c r="G157" i="12"/>
  <c r="G156" i="12"/>
  <c r="G155" i="12"/>
  <c r="G154" i="12"/>
  <c r="G153" i="12"/>
  <c r="G152" i="12"/>
  <c r="G151" i="12"/>
  <c r="G150" i="12"/>
  <c r="G149" i="12"/>
  <c r="G148" i="12"/>
  <c r="G147" i="12"/>
  <c r="G146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G2" i="12"/>
  <c r="F2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D137" i="12" s="1"/>
  <c r="C138" i="12"/>
  <c r="D138" i="12" s="1"/>
  <c r="C139" i="12"/>
  <c r="D139" i="12" s="1"/>
  <c r="C140" i="12"/>
  <c r="D140" i="12" s="1"/>
  <c r="C141" i="12"/>
  <c r="D141" i="12" s="1"/>
  <c r="C142" i="12"/>
  <c r="D142" i="12" s="1"/>
  <c r="C143" i="12"/>
  <c r="D143" i="12" s="1"/>
  <c r="C144" i="12"/>
  <c r="D144" i="12"/>
  <c r="C145" i="12"/>
  <c r="D145" i="12"/>
  <c r="C146" i="12"/>
  <c r="D146" i="12" s="1"/>
  <c r="C147" i="12"/>
  <c r="D147" i="12" s="1"/>
  <c r="C148" i="12"/>
  <c r="D148" i="12"/>
  <c r="C149" i="12"/>
  <c r="D149" i="12" s="1"/>
  <c r="C150" i="12"/>
  <c r="D150" i="12" s="1"/>
  <c r="C151" i="12"/>
  <c r="D151" i="12" s="1"/>
  <c r="C152" i="12"/>
  <c r="D152" i="12" s="1"/>
  <c r="C153" i="12"/>
  <c r="D153" i="12" s="1"/>
  <c r="C154" i="12"/>
  <c r="D154" i="12" s="1"/>
  <c r="C155" i="12"/>
  <c r="D155" i="12" s="1"/>
  <c r="C156" i="12"/>
  <c r="D156" i="12" s="1"/>
  <c r="C157" i="12"/>
  <c r="D157" i="12" s="1"/>
  <c r="C158" i="12"/>
  <c r="D158" i="12" s="1"/>
  <c r="C159" i="12"/>
  <c r="D159" i="12" s="1"/>
  <c r="C160" i="12"/>
  <c r="D160" i="12" s="1"/>
  <c r="C161" i="12"/>
  <c r="D161" i="12" s="1"/>
  <c r="C162" i="12"/>
  <c r="R412" i="1"/>
  <c r="I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J2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D3" i="6"/>
  <c r="E3" i="6"/>
  <c r="D4" i="6"/>
  <c r="E4" i="6"/>
  <c r="D5" i="6"/>
  <c r="E5" i="6"/>
  <c r="D6" i="6"/>
  <c r="E6" i="6"/>
  <c r="D7" i="6"/>
  <c r="E7" i="6"/>
  <c r="D8" i="6"/>
  <c r="E8" i="6"/>
  <c r="D9" i="6"/>
  <c r="E9" i="6"/>
  <c r="D10" i="6"/>
  <c r="E10" i="6"/>
  <c r="D11" i="6"/>
  <c r="E11" i="6"/>
  <c r="D12" i="6"/>
  <c r="E12" i="6"/>
  <c r="D13" i="6"/>
  <c r="E13" i="6"/>
  <c r="D14" i="6"/>
  <c r="E14" i="6"/>
  <c r="D15" i="6"/>
  <c r="E15" i="6"/>
  <c r="D16" i="6"/>
  <c r="E16" i="6"/>
  <c r="D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D31" i="6"/>
  <c r="E31" i="6"/>
  <c r="D32" i="6"/>
  <c r="E32" i="6"/>
  <c r="D33" i="6"/>
  <c r="E33" i="6"/>
  <c r="D34" i="6"/>
  <c r="E34" i="6"/>
  <c r="D35" i="6"/>
  <c r="E35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D55" i="6"/>
  <c r="E55" i="6"/>
  <c r="D56" i="6"/>
  <c r="E56" i="6"/>
  <c r="D57" i="6"/>
  <c r="E57" i="6"/>
  <c r="D58" i="6"/>
  <c r="E58" i="6"/>
  <c r="D59" i="6"/>
  <c r="E59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D89" i="6"/>
  <c r="E89" i="6"/>
  <c r="D90" i="6"/>
  <c r="E90" i="6"/>
  <c r="D91" i="6"/>
  <c r="E91" i="6"/>
  <c r="D92" i="6"/>
  <c r="E92" i="6"/>
  <c r="D93" i="6"/>
  <c r="E93" i="6"/>
  <c r="D94" i="6"/>
  <c r="E94" i="6"/>
  <c r="D95" i="6"/>
  <c r="E95" i="6"/>
  <c r="D96" i="6"/>
  <c r="E96" i="6"/>
  <c r="D97" i="6"/>
  <c r="E97" i="6"/>
  <c r="D98" i="6"/>
  <c r="E98" i="6"/>
  <c r="D99" i="6"/>
  <c r="E99" i="6"/>
  <c r="D100" i="6"/>
  <c r="E100" i="6"/>
  <c r="D101" i="6"/>
  <c r="E101" i="6"/>
  <c r="D102" i="6"/>
  <c r="E102" i="6"/>
  <c r="D103" i="6"/>
  <c r="E103" i="6"/>
  <c r="D104" i="6"/>
  <c r="E104" i="6"/>
  <c r="D105" i="6"/>
  <c r="E105" i="6"/>
  <c r="D106" i="6"/>
  <c r="E106" i="6"/>
  <c r="D107" i="6"/>
  <c r="E107" i="6"/>
  <c r="D108" i="6"/>
  <c r="E108" i="6"/>
  <c r="D109" i="6"/>
  <c r="E109" i="6"/>
  <c r="D110" i="6"/>
  <c r="E110" i="6"/>
  <c r="D111" i="6"/>
  <c r="E111" i="6"/>
  <c r="D112" i="6"/>
  <c r="E112" i="6"/>
  <c r="D113" i="6"/>
  <c r="E113" i="6"/>
  <c r="D114" i="6"/>
  <c r="E114" i="6"/>
  <c r="D115" i="6"/>
  <c r="E115" i="6"/>
  <c r="D116" i="6"/>
  <c r="E116" i="6"/>
  <c r="D117" i="6"/>
  <c r="E117" i="6"/>
  <c r="D118" i="6"/>
  <c r="E118" i="6"/>
  <c r="D119" i="6"/>
  <c r="E119" i="6"/>
  <c r="D120" i="6"/>
  <c r="E120" i="6"/>
  <c r="D121" i="6"/>
  <c r="E121" i="6"/>
  <c r="D122" i="6"/>
  <c r="E122" i="6"/>
  <c r="D123" i="6"/>
  <c r="E123" i="6"/>
  <c r="D124" i="6"/>
  <c r="E124" i="6"/>
  <c r="D125" i="6"/>
  <c r="E125" i="6"/>
  <c r="D126" i="6"/>
  <c r="E126" i="6"/>
  <c r="D127" i="6"/>
  <c r="E127" i="6"/>
  <c r="D128" i="6"/>
  <c r="E128" i="6"/>
  <c r="D129" i="6"/>
  <c r="E129" i="6"/>
  <c r="D130" i="6"/>
  <c r="E130" i="6"/>
  <c r="D131" i="6"/>
  <c r="E131" i="6"/>
  <c r="D132" i="6"/>
  <c r="E132" i="6"/>
  <c r="D133" i="6"/>
  <c r="E133" i="6"/>
  <c r="D134" i="6"/>
  <c r="E134" i="6"/>
  <c r="D135" i="6"/>
  <c r="E135" i="6"/>
  <c r="D136" i="6"/>
  <c r="E136" i="6"/>
  <c r="D137" i="6"/>
  <c r="E137" i="6"/>
  <c r="D138" i="6"/>
  <c r="E138" i="6"/>
  <c r="D139" i="6"/>
  <c r="E139" i="6"/>
  <c r="D140" i="6"/>
  <c r="E140" i="6"/>
  <c r="D141" i="6"/>
  <c r="E141" i="6"/>
  <c r="D142" i="6"/>
  <c r="E142" i="6"/>
  <c r="D143" i="6"/>
  <c r="E143" i="6"/>
  <c r="D144" i="6"/>
  <c r="E144" i="6"/>
  <c r="D145" i="6"/>
  <c r="E145" i="6"/>
  <c r="D146" i="6"/>
  <c r="E146" i="6"/>
  <c r="D147" i="6"/>
  <c r="E147" i="6"/>
  <c r="D148" i="6"/>
  <c r="E148" i="6"/>
  <c r="D149" i="6"/>
  <c r="E149" i="6"/>
  <c r="D150" i="6"/>
  <c r="E150" i="6"/>
  <c r="D151" i="6"/>
  <c r="E151" i="6"/>
  <c r="D152" i="6"/>
  <c r="E152" i="6"/>
  <c r="D153" i="6"/>
  <c r="E153" i="6"/>
  <c r="D154" i="6"/>
  <c r="E154" i="6"/>
  <c r="D155" i="6"/>
  <c r="E155" i="6"/>
  <c r="D156" i="6"/>
  <c r="E156" i="6"/>
  <c r="D157" i="6"/>
  <c r="E157" i="6"/>
  <c r="D158" i="6"/>
  <c r="E158" i="6"/>
  <c r="D159" i="6"/>
  <c r="E159" i="6"/>
  <c r="D160" i="6"/>
  <c r="E160" i="6"/>
  <c r="D161" i="6"/>
  <c r="E161" i="6"/>
  <c r="D162" i="6"/>
  <c r="E162" i="6"/>
  <c r="D163" i="6"/>
  <c r="E163" i="6"/>
  <c r="D164" i="6"/>
  <c r="E164" i="6"/>
  <c r="D165" i="6"/>
  <c r="E165" i="6"/>
  <c r="D166" i="6"/>
  <c r="E166" i="6"/>
  <c r="D167" i="6"/>
  <c r="E167" i="6"/>
  <c r="D168" i="6"/>
  <c r="E168" i="6"/>
  <c r="D169" i="6"/>
  <c r="E169" i="6"/>
  <c r="D170" i="6"/>
  <c r="E170" i="6"/>
  <c r="D171" i="6"/>
  <c r="E171" i="6"/>
  <c r="D172" i="6"/>
  <c r="E172" i="6"/>
  <c r="D173" i="6"/>
  <c r="E173" i="6"/>
  <c r="D174" i="6"/>
  <c r="E174" i="6"/>
  <c r="D175" i="6"/>
  <c r="E175" i="6"/>
  <c r="D176" i="6"/>
  <c r="E176" i="6"/>
  <c r="D177" i="6"/>
  <c r="E177" i="6"/>
  <c r="D178" i="6"/>
  <c r="E178" i="6"/>
  <c r="D179" i="6"/>
  <c r="E179" i="6"/>
  <c r="D180" i="6"/>
  <c r="E180" i="6"/>
  <c r="D181" i="6"/>
  <c r="E181" i="6"/>
  <c r="D182" i="6"/>
  <c r="E182" i="6"/>
  <c r="D183" i="6"/>
  <c r="E183" i="6"/>
  <c r="D184" i="6"/>
  <c r="E184" i="6"/>
  <c r="D185" i="6"/>
  <c r="E185" i="6"/>
  <c r="D186" i="6"/>
  <c r="E186" i="6"/>
  <c r="D187" i="6"/>
  <c r="E187" i="6"/>
  <c r="D188" i="6"/>
  <c r="E188" i="6"/>
  <c r="D189" i="6"/>
  <c r="E189" i="6"/>
  <c r="D190" i="6"/>
  <c r="E190" i="6"/>
  <c r="D191" i="6"/>
  <c r="E191" i="6"/>
  <c r="D192" i="6"/>
  <c r="E192" i="6"/>
  <c r="D193" i="6"/>
  <c r="E193" i="6"/>
  <c r="D194" i="6"/>
  <c r="E194" i="6"/>
  <c r="D195" i="6"/>
  <c r="E195" i="6"/>
  <c r="D196" i="6"/>
  <c r="E196" i="6"/>
  <c r="D197" i="6"/>
  <c r="E197" i="6"/>
  <c r="D198" i="6"/>
  <c r="E198" i="6"/>
  <c r="D199" i="6"/>
  <c r="E199" i="6"/>
  <c r="D200" i="6"/>
  <c r="E200" i="6"/>
  <c r="D201" i="6"/>
  <c r="E201" i="6"/>
  <c r="D202" i="6"/>
  <c r="E202" i="6"/>
  <c r="D203" i="6"/>
  <c r="E203" i="6"/>
  <c r="D204" i="6"/>
  <c r="E204" i="6"/>
  <c r="D205" i="6"/>
  <c r="E205" i="6"/>
  <c r="D206" i="6"/>
  <c r="E206" i="6"/>
  <c r="D207" i="6"/>
  <c r="E207" i="6"/>
  <c r="D208" i="6"/>
  <c r="E208" i="6"/>
  <c r="D209" i="6"/>
  <c r="E209" i="6"/>
  <c r="D210" i="6"/>
  <c r="E210" i="6"/>
  <c r="D211" i="6"/>
  <c r="E211" i="6"/>
  <c r="D212" i="6"/>
  <c r="E212" i="6"/>
  <c r="D213" i="6"/>
  <c r="E213" i="6"/>
  <c r="D214" i="6"/>
  <c r="E214" i="6"/>
  <c r="D215" i="6"/>
  <c r="E215" i="6"/>
  <c r="D216" i="6"/>
  <c r="E216" i="6"/>
  <c r="D217" i="6"/>
  <c r="E217" i="6"/>
  <c r="D218" i="6"/>
  <c r="E218" i="6"/>
  <c r="D219" i="6"/>
  <c r="E219" i="6"/>
  <c r="D220" i="6"/>
  <c r="E220" i="6"/>
  <c r="D221" i="6"/>
  <c r="E221" i="6"/>
  <c r="D222" i="6"/>
  <c r="E222" i="6"/>
  <c r="D223" i="6"/>
  <c r="E223" i="6"/>
  <c r="D224" i="6"/>
  <c r="E224" i="6"/>
  <c r="D225" i="6"/>
  <c r="E225" i="6"/>
  <c r="D226" i="6"/>
  <c r="E226" i="6"/>
  <c r="D227" i="6"/>
  <c r="E227" i="6"/>
  <c r="D228" i="6"/>
  <c r="E228" i="6"/>
  <c r="D229" i="6"/>
  <c r="E229" i="6"/>
  <c r="D230" i="6"/>
  <c r="E230" i="6"/>
  <c r="D231" i="6"/>
  <c r="E231" i="6"/>
  <c r="D232" i="6"/>
  <c r="E232" i="6"/>
  <c r="D233" i="6"/>
  <c r="E233" i="6"/>
  <c r="D234" i="6"/>
  <c r="E234" i="6"/>
  <c r="D235" i="6"/>
  <c r="E235" i="6"/>
  <c r="D236" i="6"/>
  <c r="E236" i="6"/>
  <c r="D237" i="6"/>
  <c r="E237" i="6"/>
  <c r="D238" i="6"/>
  <c r="E238" i="6"/>
  <c r="D239" i="6"/>
  <c r="E239" i="6"/>
  <c r="D240" i="6"/>
  <c r="E240" i="6"/>
  <c r="D241" i="6"/>
  <c r="E241" i="6"/>
  <c r="D242" i="6"/>
  <c r="E242" i="6"/>
  <c r="D243" i="6"/>
  <c r="E243" i="6"/>
  <c r="D244" i="6"/>
  <c r="E244" i="6"/>
  <c r="D245" i="6"/>
  <c r="E245" i="6"/>
  <c r="D246" i="6"/>
  <c r="E246" i="6"/>
  <c r="D247" i="6"/>
  <c r="E247" i="6"/>
  <c r="D248" i="6"/>
  <c r="E248" i="6"/>
  <c r="D249" i="6"/>
  <c r="E249" i="6"/>
  <c r="D250" i="6"/>
  <c r="E250" i="6"/>
  <c r="D251" i="6"/>
  <c r="E251" i="6"/>
  <c r="D252" i="6"/>
  <c r="E252" i="6"/>
  <c r="D253" i="6"/>
  <c r="E253" i="6"/>
  <c r="D254" i="6"/>
  <c r="E254" i="6"/>
  <c r="D255" i="6"/>
  <c r="E255" i="6"/>
  <c r="D256" i="6"/>
  <c r="E256" i="6"/>
  <c r="D257" i="6"/>
  <c r="E257" i="6"/>
  <c r="D258" i="6"/>
  <c r="E258" i="6"/>
  <c r="D259" i="6"/>
  <c r="E259" i="6"/>
  <c r="D260" i="6"/>
  <c r="E260" i="6"/>
  <c r="D261" i="6"/>
  <c r="E261" i="6"/>
  <c r="D262" i="6"/>
  <c r="E262" i="6"/>
  <c r="D263" i="6"/>
  <c r="E263" i="6"/>
  <c r="D264" i="6"/>
  <c r="E264" i="6"/>
  <c r="D265" i="6"/>
  <c r="E265" i="6"/>
  <c r="D266" i="6"/>
  <c r="E266" i="6"/>
  <c r="D267" i="6"/>
  <c r="E267" i="6"/>
  <c r="D268" i="6"/>
  <c r="E268" i="6"/>
  <c r="D269" i="6"/>
  <c r="E269" i="6"/>
  <c r="D270" i="6"/>
  <c r="E270" i="6"/>
  <c r="D271" i="6"/>
  <c r="E271" i="6"/>
  <c r="D272" i="6"/>
  <c r="E272" i="6"/>
  <c r="D273" i="6"/>
  <c r="E273" i="6"/>
  <c r="D274" i="6"/>
  <c r="E274" i="6"/>
  <c r="D275" i="6"/>
  <c r="E275" i="6"/>
  <c r="D276" i="6"/>
  <c r="E276" i="6"/>
  <c r="D277" i="6"/>
  <c r="E277" i="6"/>
  <c r="D278" i="6"/>
  <c r="E278" i="6"/>
  <c r="D279" i="6"/>
  <c r="E279" i="6"/>
  <c r="D280" i="6"/>
  <c r="E280" i="6"/>
  <c r="D281" i="6"/>
  <c r="E281" i="6"/>
  <c r="D282" i="6"/>
  <c r="E282" i="6"/>
  <c r="D283" i="6"/>
  <c r="E283" i="6"/>
  <c r="D284" i="6"/>
  <c r="E284" i="6"/>
  <c r="D285" i="6"/>
  <c r="E285" i="6"/>
  <c r="D286" i="6"/>
  <c r="E286" i="6"/>
  <c r="D287" i="6"/>
  <c r="E287" i="6"/>
  <c r="D288" i="6"/>
  <c r="E288" i="6"/>
  <c r="D289" i="6"/>
  <c r="E289" i="6"/>
  <c r="D290" i="6"/>
  <c r="E290" i="6"/>
  <c r="D291" i="6"/>
  <c r="E291" i="6"/>
  <c r="D292" i="6"/>
  <c r="E292" i="6"/>
  <c r="D293" i="6"/>
  <c r="E293" i="6"/>
  <c r="D294" i="6"/>
  <c r="E294" i="6"/>
  <c r="D295" i="6"/>
  <c r="E295" i="6"/>
  <c r="D296" i="6"/>
  <c r="E296" i="6"/>
  <c r="D297" i="6"/>
  <c r="E297" i="6"/>
  <c r="D298" i="6"/>
  <c r="E298" i="6"/>
  <c r="D299" i="6"/>
  <c r="E299" i="6"/>
  <c r="D300" i="6"/>
  <c r="E300" i="6"/>
  <c r="D301" i="6"/>
  <c r="E301" i="6"/>
  <c r="D302" i="6"/>
  <c r="E302" i="6"/>
  <c r="D303" i="6"/>
  <c r="E303" i="6"/>
  <c r="D304" i="6"/>
  <c r="E304" i="6"/>
  <c r="D305" i="6"/>
  <c r="E305" i="6"/>
  <c r="D306" i="6"/>
  <c r="E306" i="6"/>
  <c r="D307" i="6"/>
  <c r="E307" i="6"/>
  <c r="D308" i="6"/>
  <c r="E308" i="6"/>
  <c r="D309" i="6"/>
  <c r="E309" i="6"/>
  <c r="D310" i="6"/>
  <c r="E310" i="6"/>
  <c r="D311" i="6"/>
  <c r="E311" i="6"/>
  <c r="D312" i="6"/>
  <c r="E312" i="6"/>
  <c r="D313" i="6"/>
  <c r="E313" i="6"/>
  <c r="D314" i="6"/>
  <c r="E314" i="6"/>
  <c r="D315" i="6"/>
  <c r="E315" i="6"/>
  <c r="D316" i="6"/>
  <c r="E316" i="6"/>
  <c r="D317" i="6"/>
  <c r="E317" i="6"/>
  <c r="D318" i="6"/>
  <c r="E318" i="6"/>
  <c r="D319" i="6"/>
  <c r="E319" i="6"/>
  <c r="D320" i="6"/>
  <c r="E320" i="6"/>
  <c r="D321" i="6"/>
  <c r="E321" i="6"/>
  <c r="D322" i="6"/>
  <c r="E322" i="6"/>
  <c r="D323" i="6"/>
  <c r="E323" i="6"/>
  <c r="D324" i="6"/>
  <c r="E324" i="6"/>
  <c r="D325" i="6"/>
  <c r="E325" i="6"/>
  <c r="D326" i="6"/>
  <c r="E326" i="6"/>
  <c r="D327" i="6"/>
  <c r="E327" i="6"/>
  <c r="D328" i="6"/>
  <c r="E328" i="6"/>
  <c r="D329" i="6"/>
  <c r="E329" i="6"/>
  <c r="D330" i="6"/>
  <c r="E330" i="6"/>
  <c r="D331" i="6"/>
  <c r="E331" i="6"/>
  <c r="D332" i="6"/>
  <c r="E332" i="6"/>
  <c r="D333" i="6"/>
  <c r="E333" i="6"/>
  <c r="D334" i="6"/>
  <c r="E334" i="6"/>
  <c r="D335" i="6"/>
  <c r="E335" i="6"/>
  <c r="D336" i="6"/>
  <c r="E336" i="6"/>
  <c r="D337" i="6"/>
  <c r="E337" i="6"/>
  <c r="D338" i="6"/>
  <c r="E338" i="6"/>
  <c r="D339" i="6"/>
  <c r="E339" i="6"/>
  <c r="D340" i="6"/>
  <c r="E340" i="6"/>
  <c r="D341" i="6"/>
  <c r="E341" i="6"/>
  <c r="D342" i="6"/>
  <c r="E342" i="6"/>
  <c r="D343" i="6"/>
  <c r="E343" i="6"/>
  <c r="D344" i="6"/>
  <c r="E344" i="6"/>
  <c r="D345" i="6"/>
  <c r="E345" i="6"/>
  <c r="D346" i="6"/>
  <c r="E346" i="6"/>
  <c r="D347" i="6"/>
  <c r="E347" i="6"/>
  <c r="D348" i="6"/>
  <c r="E348" i="6"/>
  <c r="D349" i="6"/>
  <c r="E349" i="6"/>
  <c r="D350" i="6"/>
  <c r="E350" i="6"/>
  <c r="D351" i="6"/>
  <c r="E351" i="6"/>
  <c r="D352" i="6"/>
  <c r="E352" i="6"/>
  <c r="D353" i="6"/>
  <c r="E353" i="6"/>
  <c r="D354" i="6"/>
  <c r="E354" i="6"/>
  <c r="D355" i="6"/>
  <c r="E355" i="6"/>
  <c r="D356" i="6"/>
  <c r="E356" i="6"/>
  <c r="D357" i="6"/>
  <c r="E357" i="6"/>
  <c r="D358" i="6"/>
  <c r="E358" i="6"/>
  <c r="D359" i="6"/>
  <c r="E359" i="6"/>
  <c r="D360" i="6"/>
  <c r="E360" i="6"/>
  <c r="D361" i="6"/>
  <c r="E361" i="6"/>
  <c r="D362" i="6"/>
  <c r="E362" i="6"/>
  <c r="D363" i="6"/>
  <c r="E363" i="6"/>
  <c r="D364" i="6"/>
  <c r="E364" i="6"/>
  <c r="D365" i="6"/>
  <c r="E365" i="6"/>
  <c r="D366" i="6"/>
  <c r="E366" i="6"/>
  <c r="D367" i="6"/>
  <c r="E367" i="6"/>
  <c r="D368" i="6"/>
  <c r="E368" i="6"/>
  <c r="D369" i="6"/>
  <c r="E369" i="6"/>
  <c r="D370" i="6"/>
  <c r="E370" i="6"/>
  <c r="D371" i="6"/>
  <c r="E371" i="6"/>
  <c r="D372" i="6"/>
  <c r="E372" i="6"/>
  <c r="D373" i="6"/>
  <c r="E373" i="6"/>
  <c r="D374" i="6"/>
  <c r="E374" i="6"/>
  <c r="D375" i="6"/>
  <c r="E375" i="6"/>
  <c r="D376" i="6"/>
  <c r="E376" i="6"/>
  <c r="D377" i="6"/>
  <c r="E377" i="6"/>
  <c r="D378" i="6"/>
  <c r="E378" i="6"/>
  <c r="D379" i="6"/>
  <c r="E379" i="6"/>
  <c r="D380" i="6"/>
  <c r="E380" i="6"/>
  <c r="D381" i="6"/>
  <c r="E381" i="6"/>
  <c r="D382" i="6"/>
  <c r="E382" i="6"/>
  <c r="D383" i="6"/>
  <c r="E383" i="6"/>
  <c r="D384" i="6"/>
  <c r="E384" i="6"/>
  <c r="D385" i="6"/>
  <c r="E385" i="6"/>
  <c r="D386" i="6"/>
  <c r="E386" i="6"/>
  <c r="D387" i="6"/>
  <c r="E387" i="6"/>
  <c r="D388" i="6"/>
  <c r="E388" i="6"/>
  <c r="D389" i="6"/>
  <c r="E389" i="6"/>
  <c r="D390" i="6"/>
  <c r="E390" i="6"/>
  <c r="D391" i="6"/>
  <c r="E391" i="6"/>
  <c r="D392" i="6"/>
  <c r="E392" i="6"/>
  <c r="D393" i="6"/>
  <c r="E393" i="6"/>
  <c r="D394" i="6"/>
  <c r="E394" i="6"/>
  <c r="D395" i="6"/>
  <c r="E395" i="6"/>
  <c r="D396" i="6"/>
  <c r="E396" i="6"/>
  <c r="D397" i="6"/>
  <c r="E397" i="6"/>
  <c r="D398" i="6"/>
  <c r="E398" i="6"/>
  <c r="D399" i="6"/>
  <c r="E399" i="6"/>
  <c r="D400" i="6"/>
  <c r="E400" i="6"/>
  <c r="D401" i="6"/>
  <c r="E401" i="6"/>
  <c r="D402" i="6"/>
  <c r="E402" i="6"/>
  <c r="D403" i="6"/>
  <c r="E403" i="6"/>
  <c r="D404" i="6"/>
  <c r="E404" i="6"/>
  <c r="D405" i="6"/>
  <c r="E405" i="6"/>
  <c r="D406" i="6"/>
  <c r="E406" i="6"/>
  <c r="D407" i="6"/>
  <c r="E407" i="6"/>
  <c r="D408" i="6"/>
  <c r="E408" i="6"/>
  <c r="D409" i="6"/>
  <c r="E409" i="6"/>
  <c r="D410" i="6"/>
  <c r="E410" i="6"/>
  <c r="D411" i="6"/>
  <c r="E411" i="6"/>
  <c r="D412" i="6"/>
  <c r="E412" i="6"/>
  <c r="D413" i="6"/>
  <c r="E413" i="6"/>
  <c r="D414" i="6"/>
  <c r="E414" i="6"/>
  <c r="D415" i="6"/>
  <c r="E415" i="6"/>
  <c r="D416" i="6"/>
  <c r="E416" i="6"/>
  <c r="D417" i="6"/>
  <c r="E417" i="6"/>
  <c r="D418" i="6"/>
  <c r="E418" i="6"/>
  <c r="D419" i="6"/>
  <c r="E419" i="6"/>
  <c r="D420" i="6"/>
  <c r="E420" i="6"/>
  <c r="D421" i="6"/>
  <c r="E421" i="6"/>
  <c r="D422" i="6"/>
  <c r="E422" i="6"/>
  <c r="D423" i="6"/>
  <c r="E423" i="6"/>
  <c r="D424" i="6"/>
  <c r="E424" i="6"/>
  <c r="D425" i="6"/>
  <c r="E425" i="6"/>
  <c r="D426" i="6"/>
  <c r="E426" i="6"/>
  <c r="D427" i="6"/>
  <c r="E427" i="6"/>
  <c r="D428" i="6"/>
  <c r="E428" i="6"/>
  <c r="D429" i="6"/>
  <c r="E429" i="6"/>
  <c r="D430" i="6"/>
  <c r="E430" i="6"/>
  <c r="D431" i="6"/>
  <c r="E431" i="6"/>
  <c r="D432" i="6"/>
  <c r="E432" i="6"/>
  <c r="D433" i="6"/>
  <c r="E433" i="6"/>
  <c r="D434" i="6"/>
  <c r="E434" i="6"/>
  <c r="D435" i="6"/>
  <c r="E435" i="6"/>
  <c r="D436" i="6"/>
  <c r="E436" i="6"/>
  <c r="D437" i="6"/>
  <c r="E437" i="6"/>
  <c r="D438" i="6"/>
  <c r="E438" i="6"/>
  <c r="D439" i="6"/>
  <c r="E439" i="6"/>
  <c r="D440" i="6"/>
  <c r="E440" i="6"/>
  <c r="D441" i="6"/>
  <c r="E441" i="6"/>
  <c r="D442" i="6"/>
  <c r="E442" i="6"/>
  <c r="D443" i="6"/>
  <c r="E443" i="6"/>
  <c r="D444" i="6"/>
  <c r="E444" i="6"/>
  <c r="D445" i="6"/>
  <c r="E445" i="6"/>
  <c r="D446" i="6"/>
  <c r="E446" i="6"/>
  <c r="D447" i="6"/>
  <c r="E447" i="6"/>
  <c r="D448" i="6"/>
  <c r="E448" i="6"/>
  <c r="D449" i="6"/>
  <c r="E449" i="6"/>
  <c r="D450" i="6"/>
  <c r="E450" i="6"/>
  <c r="D451" i="6"/>
  <c r="E451" i="6"/>
  <c r="D452" i="6"/>
  <c r="E452" i="6"/>
  <c r="D453" i="6"/>
  <c r="E453" i="6"/>
  <c r="D454" i="6"/>
  <c r="E454" i="6"/>
  <c r="D455" i="6"/>
  <c r="E455" i="6"/>
  <c r="D456" i="6"/>
  <c r="E456" i="6"/>
  <c r="D457" i="6"/>
  <c r="E457" i="6"/>
  <c r="D458" i="6"/>
  <c r="E458" i="6"/>
  <c r="D459" i="6"/>
  <c r="E459" i="6"/>
  <c r="D460" i="6"/>
  <c r="E460" i="6"/>
  <c r="D461" i="6"/>
  <c r="E461" i="6"/>
  <c r="D462" i="6"/>
  <c r="E462" i="6"/>
  <c r="D463" i="6"/>
  <c r="E463" i="6"/>
  <c r="D464" i="6"/>
  <c r="E464" i="6"/>
  <c r="D465" i="6"/>
  <c r="E465" i="6"/>
  <c r="D466" i="6"/>
  <c r="E466" i="6"/>
  <c r="D467" i="6"/>
  <c r="E467" i="6"/>
  <c r="D468" i="6"/>
  <c r="E468" i="6"/>
  <c r="D469" i="6"/>
  <c r="E469" i="6"/>
  <c r="D470" i="6"/>
  <c r="E470" i="6"/>
  <c r="D471" i="6"/>
  <c r="E471" i="6"/>
  <c r="D472" i="6"/>
  <c r="E472" i="6"/>
  <c r="D473" i="6"/>
  <c r="E473" i="6"/>
  <c r="D474" i="6"/>
  <c r="E474" i="6"/>
  <c r="D475" i="6"/>
  <c r="E475" i="6"/>
  <c r="D476" i="6"/>
  <c r="E476" i="6"/>
  <c r="D477" i="6"/>
  <c r="E477" i="6"/>
  <c r="D478" i="6"/>
  <c r="E478" i="6"/>
  <c r="D479" i="6"/>
  <c r="E479" i="6"/>
  <c r="D480" i="6"/>
  <c r="E480" i="6"/>
  <c r="D481" i="6"/>
  <c r="E481" i="6"/>
  <c r="D482" i="6"/>
  <c r="E482" i="6"/>
  <c r="D483" i="6"/>
  <c r="E483" i="6"/>
  <c r="D484" i="6"/>
  <c r="E484" i="6"/>
  <c r="D485" i="6"/>
  <c r="E485" i="6"/>
  <c r="D486" i="6"/>
  <c r="E486" i="6"/>
  <c r="D487" i="6"/>
  <c r="E487" i="6"/>
  <c r="D488" i="6"/>
  <c r="E488" i="6"/>
  <c r="D489" i="6"/>
  <c r="E489" i="6"/>
  <c r="D490" i="6"/>
  <c r="E490" i="6"/>
  <c r="D491" i="6"/>
  <c r="E491" i="6"/>
  <c r="D492" i="6"/>
  <c r="E492" i="6"/>
  <c r="D493" i="6"/>
  <c r="E493" i="6"/>
  <c r="D494" i="6"/>
  <c r="E494" i="6"/>
  <c r="D495" i="6"/>
  <c r="E495" i="6"/>
  <c r="D496" i="6"/>
  <c r="E496" i="6"/>
  <c r="D497" i="6"/>
  <c r="E497" i="6"/>
  <c r="D498" i="6"/>
  <c r="E498" i="6"/>
  <c r="D499" i="6"/>
  <c r="E499" i="6"/>
  <c r="D500" i="6"/>
  <c r="E500" i="6"/>
  <c r="D501" i="6"/>
  <c r="E501" i="6"/>
  <c r="D502" i="6"/>
  <c r="E502" i="6"/>
  <c r="D503" i="6"/>
  <c r="E503" i="6"/>
  <c r="D504" i="6"/>
  <c r="E504" i="6"/>
  <c r="D505" i="6"/>
  <c r="E505" i="6"/>
  <c r="D506" i="6"/>
  <c r="E506" i="6"/>
  <c r="D507" i="6"/>
  <c r="E507" i="6"/>
  <c r="D508" i="6"/>
  <c r="E508" i="6"/>
  <c r="D509" i="6"/>
  <c r="E509" i="6"/>
  <c r="D510" i="6"/>
  <c r="E510" i="6"/>
  <c r="D511" i="6"/>
  <c r="E511" i="6"/>
  <c r="D512" i="6"/>
  <c r="E512" i="6"/>
  <c r="D513" i="6"/>
  <c r="E513" i="6"/>
  <c r="D514" i="6"/>
  <c r="E514" i="6"/>
  <c r="D515" i="6"/>
  <c r="E515" i="6"/>
  <c r="D516" i="6"/>
  <c r="E516" i="6"/>
  <c r="D517" i="6"/>
  <c r="E517" i="6"/>
  <c r="D518" i="6"/>
  <c r="E518" i="6"/>
  <c r="D519" i="6"/>
  <c r="E519" i="6"/>
  <c r="D520" i="6"/>
  <c r="E520" i="6"/>
  <c r="D521" i="6"/>
  <c r="E521" i="6"/>
  <c r="D522" i="6"/>
  <c r="E522" i="6"/>
  <c r="D523" i="6"/>
  <c r="E523" i="6"/>
  <c r="D524" i="6"/>
  <c r="E524" i="6"/>
  <c r="D525" i="6"/>
  <c r="E525" i="6"/>
  <c r="D526" i="6"/>
  <c r="E526" i="6"/>
  <c r="D527" i="6"/>
  <c r="E527" i="6"/>
  <c r="D528" i="6"/>
  <c r="E528" i="6"/>
  <c r="D529" i="6"/>
  <c r="E529" i="6"/>
  <c r="D530" i="6"/>
  <c r="E530" i="6"/>
  <c r="D531" i="6"/>
  <c r="E531" i="6"/>
  <c r="D532" i="6"/>
  <c r="E532" i="6"/>
  <c r="D533" i="6"/>
  <c r="E533" i="6"/>
  <c r="D534" i="6"/>
  <c r="E534" i="6"/>
  <c r="D535" i="6"/>
  <c r="E535" i="6"/>
  <c r="D536" i="6"/>
  <c r="E536" i="6"/>
  <c r="D537" i="6"/>
  <c r="E537" i="6"/>
  <c r="D538" i="6"/>
  <c r="E538" i="6"/>
  <c r="D539" i="6"/>
  <c r="E539" i="6"/>
  <c r="D540" i="6"/>
  <c r="E540" i="6"/>
  <c r="D541" i="6"/>
  <c r="E541" i="6"/>
  <c r="D542" i="6"/>
  <c r="E542" i="6"/>
  <c r="D543" i="6"/>
  <c r="E543" i="6"/>
  <c r="D544" i="6"/>
  <c r="E544" i="6"/>
  <c r="D545" i="6"/>
  <c r="E545" i="6"/>
  <c r="D546" i="6"/>
  <c r="E546" i="6"/>
  <c r="D547" i="6"/>
  <c r="E547" i="6"/>
  <c r="D548" i="6"/>
  <c r="E548" i="6"/>
  <c r="D549" i="6"/>
  <c r="E549" i="6"/>
  <c r="D550" i="6"/>
  <c r="E550" i="6"/>
  <c r="D551" i="6"/>
  <c r="E551" i="6"/>
  <c r="D552" i="6"/>
  <c r="E552" i="6"/>
  <c r="D553" i="6"/>
  <c r="E553" i="6"/>
  <c r="D554" i="6"/>
  <c r="E554" i="6"/>
  <c r="D555" i="6"/>
  <c r="E555" i="6"/>
  <c r="D556" i="6"/>
  <c r="E556" i="6"/>
  <c r="D557" i="6"/>
  <c r="E557" i="6"/>
  <c r="D558" i="6"/>
  <c r="E558" i="6"/>
  <c r="D559" i="6"/>
  <c r="E559" i="6"/>
  <c r="D560" i="6"/>
  <c r="E560" i="6"/>
  <c r="D561" i="6"/>
  <c r="E561" i="6"/>
  <c r="D562" i="6"/>
  <c r="E562" i="6"/>
  <c r="D563" i="6"/>
  <c r="E563" i="6"/>
  <c r="D564" i="6"/>
  <c r="E564" i="6"/>
  <c r="D565" i="6"/>
  <c r="E565" i="6"/>
  <c r="D566" i="6"/>
  <c r="E566" i="6"/>
  <c r="D567" i="6"/>
  <c r="E567" i="6"/>
  <c r="D568" i="6"/>
  <c r="E568" i="6"/>
  <c r="D569" i="6"/>
  <c r="E569" i="6"/>
  <c r="D570" i="6"/>
  <c r="E570" i="6"/>
  <c r="D571" i="6"/>
  <c r="E571" i="6"/>
  <c r="D572" i="6"/>
  <c r="E572" i="6"/>
  <c r="D573" i="6"/>
  <c r="E573" i="6"/>
  <c r="D574" i="6"/>
  <c r="E574" i="6"/>
  <c r="D575" i="6"/>
  <c r="E575" i="6"/>
  <c r="D576" i="6"/>
  <c r="E576" i="6"/>
  <c r="D577" i="6"/>
  <c r="E577" i="6"/>
  <c r="D578" i="6"/>
  <c r="E578" i="6"/>
  <c r="D579" i="6"/>
  <c r="E579" i="6"/>
  <c r="D580" i="6"/>
  <c r="E580" i="6"/>
  <c r="D581" i="6"/>
  <c r="E581" i="6"/>
  <c r="D582" i="6"/>
  <c r="E582" i="6"/>
  <c r="D583" i="6"/>
  <c r="E583" i="6"/>
  <c r="D584" i="6"/>
  <c r="E584" i="6"/>
  <c r="D585" i="6"/>
  <c r="E585" i="6"/>
  <c r="D586" i="6"/>
  <c r="E586" i="6"/>
  <c r="D587" i="6"/>
  <c r="E587" i="6"/>
  <c r="D588" i="6"/>
  <c r="E588" i="6"/>
  <c r="D589" i="6"/>
  <c r="E589" i="6"/>
  <c r="D590" i="6"/>
  <c r="E590" i="6"/>
  <c r="D591" i="6"/>
  <c r="E591" i="6"/>
  <c r="D592" i="6"/>
  <c r="E592" i="6"/>
  <c r="D593" i="6"/>
  <c r="E593" i="6"/>
  <c r="D594" i="6"/>
  <c r="E594" i="6"/>
  <c r="D595" i="6"/>
  <c r="E595" i="6"/>
  <c r="D596" i="6"/>
  <c r="E596" i="6"/>
  <c r="D597" i="6"/>
  <c r="E597" i="6"/>
  <c r="D598" i="6"/>
  <c r="E598" i="6"/>
  <c r="D599" i="6"/>
  <c r="E599" i="6"/>
  <c r="D600" i="6"/>
  <c r="E600" i="6"/>
  <c r="D601" i="6"/>
  <c r="E601" i="6"/>
  <c r="D602" i="6"/>
  <c r="E602" i="6"/>
  <c r="D603" i="6"/>
  <c r="E603" i="6"/>
  <c r="D604" i="6"/>
  <c r="E604" i="6"/>
  <c r="D605" i="6"/>
  <c r="E605" i="6"/>
  <c r="D606" i="6"/>
  <c r="E606" i="6"/>
  <c r="D607" i="6"/>
  <c r="E607" i="6"/>
  <c r="D608" i="6"/>
  <c r="E608" i="6"/>
  <c r="D609" i="6"/>
  <c r="E609" i="6"/>
  <c r="D610" i="6"/>
  <c r="E610" i="6"/>
  <c r="D611" i="6"/>
  <c r="E611" i="6"/>
  <c r="D612" i="6"/>
  <c r="E612" i="6"/>
  <c r="D613" i="6"/>
  <c r="E613" i="6"/>
  <c r="D614" i="6"/>
  <c r="E614" i="6"/>
  <c r="D615" i="6"/>
  <c r="E615" i="6"/>
  <c r="D616" i="6"/>
  <c r="E616" i="6"/>
  <c r="D617" i="6"/>
  <c r="E617" i="6"/>
  <c r="D618" i="6"/>
  <c r="E618" i="6"/>
  <c r="D619" i="6"/>
  <c r="E619" i="6"/>
  <c r="D620" i="6"/>
  <c r="E620" i="6"/>
  <c r="D621" i="6"/>
  <c r="E621" i="6"/>
  <c r="D622" i="6"/>
  <c r="E622" i="6"/>
  <c r="D623" i="6"/>
  <c r="E623" i="6"/>
  <c r="D624" i="6"/>
  <c r="E624" i="6"/>
  <c r="D625" i="6"/>
  <c r="E625" i="6"/>
  <c r="D626" i="6"/>
  <c r="E626" i="6"/>
  <c r="D627" i="6"/>
  <c r="E627" i="6"/>
  <c r="D628" i="6"/>
  <c r="E628" i="6"/>
  <c r="D629" i="6"/>
  <c r="E629" i="6"/>
  <c r="D630" i="6"/>
  <c r="E630" i="6"/>
  <c r="D631" i="6"/>
  <c r="E631" i="6"/>
  <c r="D632" i="6"/>
  <c r="E632" i="6"/>
  <c r="D633" i="6"/>
  <c r="E633" i="6"/>
  <c r="D634" i="6"/>
  <c r="E634" i="6"/>
  <c r="D635" i="6"/>
  <c r="E635" i="6"/>
  <c r="D636" i="6"/>
  <c r="E636" i="6"/>
  <c r="D637" i="6"/>
  <c r="E637" i="6"/>
  <c r="D638" i="6"/>
  <c r="E638" i="6"/>
  <c r="D639" i="6"/>
  <c r="E639" i="6"/>
  <c r="D640" i="6"/>
  <c r="E640" i="6"/>
  <c r="D641" i="6"/>
  <c r="E641" i="6"/>
  <c r="D642" i="6"/>
  <c r="E642" i="6"/>
  <c r="D643" i="6"/>
  <c r="E643" i="6"/>
  <c r="D644" i="6"/>
  <c r="E644" i="6"/>
  <c r="D645" i="6"/>
  <c r="E645" i="6"/>
  <c r="D646" i="6"/>
  <c r="E646" i="6"/>
  <c r="D647" i="6"/>
  <c r="E647" i="6"/>
  <c r="D648" i="6"/>
  <c r="E648" i="6"/>
  <c r="D649" i="6"/>
  <c r="E649" i="6"/>
  <c r="D650" i="6"/>
  <c r="E650" i="6"/>
  <c r="D651" i="6"/>
  <c r="E651" i="6"/>
  <c r="D652" i="6"/>
  <c r="E652" i="6"/>
  <c r="D653" i="6"/>
  <c r="E653" i="6"/>
  <c r="D654" i="6"/>
  <c r="E654" i="6"/>
  <c r="D655" i="6"/>
  <c r="E655" i="6"/>
  <c r="D656" i="6"/>
  <c r="E656" i="6"/>
  <c r="D657" i="6"/>
  <c r="E657" i="6"/>
  <c r="D658" i="6"/>
  <c r="E658" i="6"/>
  <c r="D659" i="6"/>
  <c r="E659" i="6"/>
  <c r="D660" i="6"/>
  <c r="E660" i="6"/>
  <c r="D661" i="6"/>
  <c r="E661" i="6"/>
  <c r="D662" i="6"/>
  <c r="E662" i="6"/>
  <c r="D663" i="6"/>
  <c r="E663" i="6"/>
  <c r="D664" i="6"/>
  <c r="E664" i="6"/>
  <c r="D665" i="6"/>
  <c r="E665" i="6"/>
  <c r="D666" i="6"/>
  <c r="E666" i="6"/>
  <c r="D667" i="6"/>
  <c r="E667" i="6"/>
  <c r="D668" i="6"/>
  <c r="E668" i="6"/>
  <c r="D669" i="6"/>
  <c r="E669" i="6"/>
  <c r="D670" i="6"/>
  <c r="E670" i="6"/>
  <c r="D671" i="6"/>
  <c r="E671" i="6"/>
  <c r="D672" i="6"/>
  <c r="E672" i="6"/>
  <c r="D673" i="6"/>
  <c r="E673" i="6"/>
  <c r="D674" i="6"/>
  <c r="E674" i="6"/>
  <c r="D675" i="6"/>
  <c r="E675" i="6"/>
  <c r="D676" i="6"/>
  <c r="E676" i="6"/>
  <c r="D677" i="6"/>
  <c r="E677" i="6"/>
  <c r="D678" i="6"/>
  <c r="E678" i="6"/>
  <c r="D679" i="6"/>
  <c r="E679" i="6"/>
  <c r="D680" i="6"/>
  <c r="E680" i="6"/>
  <c r="D681" i="6"/>
  <c r="E681" i="6"/>
  <c r="D682" i="6"/>
  <c r="E682" i="6"/>
  <c r="D683" i="6"/>
  <c r="E683" i="6"/>
  <c r="D684" i="6"/>
  <c r="E684" i="6"/>
  <c r="D685" i="6"/>
  <c r="E685" i="6"/>
  <c r="D686" i="6"/>
  <c r="E686" i="6"/>
  <c r="D687" i="6"/>
  <c r="E687" i="6"/>
  <c r="D688" i="6"/>
  <c r="E688" i="6"/>
  <c r="D689" i="6"/>
  <c r="E689" i="6"/>
  <c r="D690" i="6"/>
  <c r="E690" i="6"/>
  <c r="D691" i="6"/>
  <c r="E691" i="6"/>
  <c r="D692" i="6"/>
  <c r="E692" i="6"/>
  <c r="D693" i="6"/>
  <c r="E693" i="6"/>
  <c r="D694" i="6"/>
  <c r="E694" i="6"/>
  <c r="D695" i="6"/>
  <c r="E695" i="6"/>
  <c r="D696" i="6"/>
  <c r="E696" i="6"/>
  <c r="D697" i="6"/>
  <c r="E697" i="6"/>
  <c r="D698" i="6"/>
  <c r="E698" i="6"/>
  <c r="D699" i="6"/>
  <c r="E699" i="6"/>
  <c r="D700" i="6"/>
  <c r="E700" i="6"/>
  <c r="D701" i="6"/>
  <c r="E701" i="6"/>
  <c r="D702" i="6"/>
  <c r="E702" i="6"/>
  <c r="D703" i="6"/>
  <c r="E703" i="6"/>
  <c r="D704" i="6"/>
  <c r="E704" i="6"/>
  <c r="D705" i="6"/>
  <c r="E705" i="6"/>
  <c r="D706" i="6"/>
  <c r="E706" i="6"/>
  <c r="D707" i="6"/>
  <c r="E707" i="6"/>
  <c r="D708" i="6"/>
  <c r="E708" i="6"/>
  <c r="D709" i="6"/>
  <c r="E709" i="6"/>
  <c r="D710" i="6"/>
  <c r="E710" i="6"/>
  <c r="D711" i="6"/>
  <c r="E711" i="6"/>
  <c r="D712" i="6"/>
  <c r="E712" i="6"/>
  <c r="D713" i="6"/>
  <c r="E713" i="6"/>
  <c r="D714" i="6"/>
  <c r="E714" i="6"/>
  <c r="D715" i="6"/>
  <c r="E715" i="6"/>
  <c r="D716" i="6"/>
  <c r="E716" i="6"/>
  <c r="D717" i="6"/>
  <c r="E717" i="6"/>
  <c r="D718" i="6"/>
  <c r="E718" i="6"/>
  <c r="D719" i="6"/>
  <c r="E719" i="6"/>
  <c r="D720" i="6"/>
  <c r="E720" i="6"/>
  <c r="D721" i="6"/>
  <c r="E721" i="6"/>
  <c r="D722" i="6"/>
  <c r="E722" i="6"/>
  <c r="D723" i="6"/>
  <c r="E723" i="6"/>
  <c r="D724" i="6"/>
  <c r="E724" i="6"/>
  <c r="D725" i="6"/>
  <c r="E725" i="6"/>
  <c r="D726" i="6"/>
  <c r="E726" i="6"/>
  <c r="D727" i="6"/>
  <c r="E727" i="6"/>
  <c r="D728" i="6"/>
  <c r="E728" i="6"/>
  <c r="D729" i="6"/>
  <c r="E729" i="6"/>
  <c r="D730" i="6"/>
  <c r="E730" i="6"/>
  <c r="D731" i="6"/>
  <c r="E731" i="6"/>
  <c r="D732" i="6"/>
  <c r="E732" i="6"/>
  <c r="D733" i="6"/>
  <c r="E733" i="6"/>
  <c r="D734" i="6"/>
  <c r="E734" i="6"/>
  <c r="D735" i="6"/>
  <c r="E735" i="6"/>
  <c r="D736" i="6"/>
  <c r="E736" i="6"/>
  <c r="D737" i="6"/>
  <c r="E737" i="6"/>
  <c r="D738" i="6"/>
  <c r="E738" i="6"/>
  <c r="D739" i="6"/>
  <c r="E739" i="6"/>
  <c r="D740" i="6"/>
  <c r="E740" i="6"/>
  <c r="D741" i="6"/>
  <c r="E741" i="6"/>
  <c r="D742" i="6"/>
  <c r="E742" i="6"/>
  <c r="D743" i="6"/>
  <c r="E743" i="6"/>
  <c r="D744" i="6"/>
  <c r="E744" i="6"/>
  <c r="D745" i="6"/>
  <c r="E745" i="6"/>
  <c r="D746" i="6"/>
  <c r="E746" i="6"/>
  <c r="D747" i="6"/>
  <c r="E747" i="6"/>
  <c r="D748" i="6"/>
  <c r="E748" i="6"/>
  <c r="D749" i="6"/>
  <c r="E749" i="6"/>
  <c r="D750" i="6"/>
  <c r="E750" i="6"/>
  <c r="D751" i="6"/>
  <c r="E751" i="6"/>
  <c r="D752" i="6"/>
  <c r="E752" i="6"/>
  <c r="D753" i="6"/>
  <c r="E753" i="6"/>
  <c r="D754" i="6"/>
  <c r="E754" i="6"/>
  <c r="D755" i="6"/>
  <c r="E755" i="6"/>
  <c r="D756" i="6"/>
  <c r="E756" i="6"/>
  <c r="D757" i="6"/>
  <c r="E757" i="6"/>
  <c r="E2" i="6"/>
  <c r="D2" i="6"/>
  <c r="D5" i="12" l="1"/>
  <c r="D128" i="12"/>
  <c r="D120" i="12"/>
  <c r="D112" i="12"/>
  <c r="D104" i="12"/>
  <c r="D100" i="12"/>
  <c r="D96" i="12"/>
  <c r="D92" i="12"/>
  <c r="D84" i="12"/>
  <c r="D80" i="12"/>
  <c r="D76" i="12"/>
  <c r="D68" i="12"/>
  <c r="D64" i="12"/>
  <c r="D60" i="12"/>
  <c r="D52" i="12"/>
  <c r="D48" i="12"/>
  <c r="D44" i="12"/>
  <c r="D36" i="12"/>
  <c r="D32" i="12"/>
  <c r="D28" i="12"/>
  <c r="D20" i="12"/>
  <c r="D16" i="12"/>
  <c r="D12" i="12"/>
  <c r="D4" i="12"/>
  <c r="D135" i="12"/>
  <c r="D122" i="12"/>
  <c r="D119" i="12"/>
  <c r="D106" i="12"/>
  <c r="D103" i="12"/>
  <c r="D94" i="12"/>
  <c r="D91" i="12"/>
  <c r="D78" i="12"/>
  <c r="D75" i="12"/>
  <c r="D62" i="12"/>
  <c r="D59" i="12"/>
  <c r="D46" i="12"/>
  <c r="D43" i="12"/>
  <c r="D30" i="12"/>
  <c r="D27" i="12"/>
  <c r="D14" i="12"/>
  <c r="D11" i="12"/>
  <c r="D134" i="12"/>
  <c r="D131" i="12"/>
  <c r="D124" i="12"/>
  <c r="D118" i="12"/>
  <c r="D115" i="12"/>
  <c r="D108" i="12"/>
  <c r="D102" i="12"/>
  <c r="D90" i="12"/>
  <c r="D87" i="12"/>
  <c r="D74" i="12"/>
  <c r="D71" i="12"/>
  <c r="D58" i="12"/>
  <c r="D55" i="12"/>
  <c r="D42" i="12"/>
  <c r="D39" i="12"/>
  <c r="D29" i="12"/>
  <c r="D26" i="12"/>
  <c r="D23" i="12"/>
  <c r="D10" i="12"/>
  <c r="D7" i="12"/>
  <c r="D136" i="12"/>
  <c r="D130" i="12"/>
  <c r="D127" i="12"/>
  <c r="D114" i="12"/>
  <c r="D111" i="12"/>
  <c r="D99" i="12"/>
  <c r="D86" i="12"/>
  <c r="D83" i="12"/>
  <c r="D70" i="12"/>
  <c r="D67" i="12"/>
  <c r="D54" i="12"/>
  <c r="D51" i="12"/>
  <c r="D38" i="12"/>
  <c r="D35" i="12"/>
  <c r="D22" i="12"/>
  <c r="D19" i="12"/>
  <c r="D6" i="12"/>
  <c r="D3" i="12"/>
  <c r="D132" i="12"/>
  <c r="D126" i="12"/>
  <c r="D123" i="12"/>
  <c r="D116" i="12"/>
  <c r="D110" i="12"/>
  <c r="D107" i="12"/>
  <c r="D101" i="12"/>
  <c r="D98" i="12"/>
  <c r="D95" i="12"/>
  <c r="D88" i="12"/>
  <c r="D82" i="12"/>
  <c r="D79" i="12"/>
  <c r="D72" i="12"/>
  <c r="D66" i="12"/>
  <c r="D63" i="12"/>
  <c r="D56" i="12"/>
  <c r="D50" i="12"/>
  <c r="D47" i="12"/>
  <c r="D40" i="12"/>
  <c r="D34" i="12"/>
  <c r="D31" i="12"/>
  <c r="D24" i="12"/>
  <c r="D18" i="12"/>
  <c r="D15" i="12"/>
  <c r="D8" i="12"/>
  <c r="D2" i="12"/>
  <c r="D133" i="12"/>
  <c r="D129" i="12"/>
  <c r="D125" i="12"/>
  <c r="D121" i="12"/>
  <c r="D117" i="12"/>
  <c r="D113" i="12"/>
  <c r="D109" i="12"/>
  <c r="D105" i="12"/>
  <c r="D97" i="12"/>
  <c r="D93" i="12"/>
  <c r="D89" i="12"/>
  <c r="D85" i="12"/>
  <c r="D81" i="12"/>
  <c r="D77" i="12"/>
  <c r="D73" i="12"/>
  <c r="D69" i="12"/>
  <c r="D65" i="12"/>
  <c r="D61" i="12"/>
  <c r="D57" i="12"/>
  <c r="D53" i="12"/>
  <c r="D49" i="12"/>
  <c r="D45" i="12"/>
  <c r="D41" i="12"/>
  <c r="D37" i="12"/>
  <c r="D33" i="12"/>
  <c r="D25" i="12"/>
  <c r="D21" i="12"/>
  <c r="D17" i="12"/>
  <c r="D13" i="12"/>
  <c r="D9" i="12"/>
  <c r="M735" i="1"/>
  <c r="M734" i="1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I3" i="1"/>
  <c r="H3" i="1" s="1"/>
  <c r="L3" i="1" s="1" a="1"/>
  <c r="L3" i="1" s="1"/>
  <c r="I4" i="1"/>
  <c r="H4" i="1" s="1"/>
  <c r="L4" i="1" s="1" a="1"/>
  <c r="L4" i="1" s="1"/>
  <c r="I5" i="1"/>
  <c r="H5" i="1" s="1"/>
  <c r="L5" i="1" s="1" a="1"/>
  <c r="L5" i="1" s="1"/>
  <c r="I6" i="1"/>
  <c r="H6" i="1" s="1"/>
  <c r="L6" i="1" s="1" a="1"/>
  <c r="L6" i="1" s="1"/>
  <c r="I7" i="1"/>
  <c r="H7" i="1" s="1"/>
  <c r="L7" i="1" s="1" a="1"/>
  <c r="L7" i="1" s="1"/>
  <c r="I8" i="1"/>
  <c r="H8" i="1" s="1"/>
  <c r="L8" i="1" s="1" a="1"/>
  <c r="L8" i="1" s="1"/>
  <c r="I9" i="1"/>
  <c r="H9" i="1" s="1"/>
  <c r="L9" i="1" s="1" a="1"/>
  <c r="L9" i="1" s="1"/>
  <c r="I10" i="1"/>
  <c r="H10" i="1" s="1"/>
  <c r="L10" i="1" s="1" a="1"/>
  <c r="L10" i="1" s="1"/>
  <c r="I11" i="1"/>
  <c r="H11" i="1" s="1"/>
  <c r="L11" i="1" s="1" a="1"/>
  <c r="L11" i="1" s="1"/>
  <c r="I12" i="1"/>
  <c r="H12" i="1" s="1"/>
  <c r="L12" i="1" s="1" a="1"/>
  <c r="L12" i="1" s="1"/>
  <c r="I13" i="1"/>
  <c r="H13" i="1" s="1"/>
  <c r="L13" i="1" s="1" a="1"/>
  <c r="L13" i="1" s="1"/>
  <c r="I14" i="1"/>
  <c r="H14" i="1" s="1"/>
  <c r="L14" i="1" s="1" a="1"/>
  <c r="L14" i="1" s="1"/>
  <c r="I15" i="1"/>
  <c r="H15" i="1" s="1"/>
  <c r="L15" i="1" s="1" a="1"/>
  <c r="L15" i="1" s="1"/>
  <c r="I16" i="1"/>
  <c r="H16" i="1" s="1"/>
  <c r="L16" i="1" s="1" a="1"/>
  <c r="L16" i="1" s="1"/>
  <c r="I17" i="1"/>
  <c r="H17" i="1" s="1"/>
  <c r="L17" i="1" s="1" a="1"/>
  <c r="L17" i="1" s="1"/>
  <c r="I18" i="1"/>
  <c r="H18" i="1" s="1"/>
  <c r="L18" i="1" s="1" a="1"/>
  <c r="L18" i="1" s="1"/>
  <c r="I19" i="1"/>
  <c r="H19" i="1" s="1"/>
  <c r="L19" i="1" s="1" a="1"/>
  <c r="L19" i="1" s="1"/>
  <c r="I20" i="1"/>
  <c r="H20" i="1" s="1"/>
  <c r="L20" i="1" s="1" a="1"/>
  <c r="L20" i="1" s="1"/>
  <c r="I21" i="1"/>
  <c r="H21" i="1" s="1"/>
  <c r="L21" i="1" s="1" a="1"/>
  <c r="L21" i="1" s="1"/>
  <c r="I22" i="1"/>
  <c r="H22" i="1" s="1"/>
  <c r="L22" i="1" s="1" a="1"/>
  <c r="L22" i="1" s="1"/>
  <c r="I23" i="1"/>
  <c r="H23" i="1" s="1"/>
  <c r="L23" i="1" s="1" a="1"/>
  <c r="L23" i="1" s="1"/>
  <c r="I24" i="1"/>
  <c r="H24" i="1" s="1"/>
  <c r="L24" i="1" s="1" a="1"/>
  <c r="L24" i="1" s="1"/>
  <c r="I25" i="1"/>
  <c r="H25" i="1" s="1"/>
  <c r="L25" i="1" s="1" a="1"/>
  <c r="L25" i="1" s="1"/>
  <c r="I26" i="1"/>
  <c r="H26" i="1" s="1"/>
  <c r="L26" i="1" s="1" a="1"/>
  <c r="L26" i="1" s="1"/>
  <c r="I27" i="1"/>
  <c r="H27" i="1" s="1"/>
  <c r="L27" i="1" s="1" a="1"/>
  <c r="L27" i="1" s="1"/>
  <c r="I28" i="1"/>
  <c r="H28" i="1" s="1"/>
  <c r="L28" i="1" s="1" a="1"/>
  <c r="L28" i="1" s="1"/>
  <c r="I29" i="1"/>
  <c r="H29" i="1" s="1"/>
  <c r="L29" i="1" s="1" a="1"/>
  <c r="L29" i="1" s="1"/>
  <c r="I30" i="1"/>
  <c r="H30" i="1" s="1"/>
  <c r="L30" i="1" s="1" a="1"/>
  <c r="L30" i="1" s="1"/>
  <c r="I31" i="1"/>
  <c r="H31" i="1" s="1"/>
  <c r="L31" i="1" s="1" a="1"/>
  <c r="L31" i="1" s="1"/>
  <c r="I32" i="1"/>
  <c r="H32" i="1" s="1"/>
  <c r="L32" i="1" s="1" a="1"/>
  <c r="L32" i="1" s="1"/>
  <c r="I33" i="1"/>
  <c r="H33" i="1" s="1"/>
  <c r="L33" i="1" s="1" a="1"/>
  <c r="L33" i="1" s="1"/>
  <c r="I34" i="1"/>
  <c r="H34" i="1" s="1"/>
  <c r="L34" i="1" s="1" a="1"/>
  <c r="L34" i="1" s="1"/>
  <c r="I35" i="1"/>
  <c r="H35" i="1" s="1"/>
  <c r="L35" i="1" s="1" a="1"/>
  <c r="L35" i="1" s="1"/>
  <c r="I36" i="1"/>
  <c r="H36" i="1" s="1"/>
  <c r="L36" i="1" s="1" a="1"/>
  <c r="L36" i="1" s="1"/>
  <c r="I37" i="1"/>
  <c r="H37" i="1" s="1"/>
  <c r="L37" i="1" s="1" a="1"/>
  <c r="L37" i="1" s="1"/>
  <c r="I38" i="1"/>
  <c r="H38" i="1" s="1"/>
  <c r="L38" i="1" s="1" a="1"/>
  <c r="L38" i="1" s="1"/>
  <c r="I39" i="1"/>
  <c r="H39" i="1" s="1"/>
  <c r="L39" i="1" s="1" a="1"/>
  <c r="L39" i="1" s="1"/>
  <c r="I40" i="1"/>
  <c r="H40" i="1" s="1"/>
  <c r="L40" i="1" s="1" a="1"/>
  <c r="L40" i="1" s="1"/>
  <c r="I41" i="1"/>
  <c r="H41" i="1" s="1"/>
  <c r="L41" i="1" s="1" a="1"/>
  <c r="L41" i="1" s="1"/>
  <c r="I42" i="1"/>
  <c r="H42" i="1" s="1"/>
  <c r="L42" i="1" s="1" a="1"/>
  <c r="L42" i="1" s="1"/>
  <c r="I43" i="1"/>
  <c r="H43" i="1" s="1"/>
  <c r="L43" i="1" s="1" a="1"/>
  <c r="L43" i="1" s="1"/>
  <c r="I44" i="1"/>
  <c r="H44" i="1" s="1"/>
  <c r="L44" i="1" s="1" a="1"/>
  <c r="L44" i="1" s="1"/>
  <c r="I45" i="1"/>
  <c r="H45" i="1" s="1"/>
  <c r="L45" i="1" s="1" a="1"/>
  <c r="L45" i="1" s="1"/>
  <c r="I46" i="1"/>
  <c r="H46" i="1" s="1"/>
  <c r="L46" i="1" s="1" a="1"/>
  <c r="L46" i="1" s="1"/>
  <c r="I47" i="1"/>
  <c r="H47" i="1" s="1"/>
  <c r="L47" i="1" s="1" a="1"/>
  <c r="L47" i="1" s="1"/>
  <c r="I48" i="1"/>
  <c r="H48" i="1" s="1"/>
  <c r="L48" i="1" s="1" a="1"/>
  <c r="L48" i="1" s="1"/>
  <c r="I49" i="1"/>
  <c r="H49" i="1" s="1"/>
  <c r="L49" i="1" s="1" a="1"/>
  <c r="L49" i="1" s="1"/>
  <c r="I50" i="1"/>
  <c r="H50" i="1" s="1"/>
  <c r="L50" i="1" s="1" a="1"/>
  <c r="L50" i="1" s="1"/>
  <c r="I51" i="1"/>
  <c r="H51" i="1" s="1"/>
  <c r="L51" i="1" s="1" a="1"/>
  <c r="L51" i="1" s="1"/>
  <c r="I52" i="1"/>
  <c r="H52" i="1" s="1"/>
  <c r="L52" i="1" s="1" a="1"/>
  <c r="L52" i="1" s="1"/>
  <c r="I53" i="1"/>
  <c r="H53" i="1" s="1"/>
  <c r="L53" i="1" s="1" a="1"/>
  <c r="L53" i="1" s="1"/>
  <c r="I54" i="1"/>
  <c r="H54" i="1" s="1"/>
  <c r="L54" i="1" s="1" a="1"/>
  <c r="L54" i="1" s="1"/>
  <c r="I55" i="1"/>
  <c r="H55" i="1" s="1"/>
  <c r="L55" i="1" s="1" a="1"/>
  <c r="L55" i="1" s="1"/>
  <c r="I56" i="1"/>
  <c r="H56" i="1" s="1"/>
  <c r="L56" i="1" s="1" a="1"/>
  <c r="L56" i="1" s="1"/>
  <c r="I57" i="1"/>
  <c r="H57" i="1" s="1"/>
  <c r="L57" i="1" s="1" a="1"/>
  <c r="L57" i="1" s="1"/>
  <c r="I58" i="1"/>
  <c r="H58" i="1" s="1"/>
  <c r="L58" i="1" s="1" a="1"/>
  <c r="L58" i="1" s="1"/>
  <c r="I59" i="1"/>
  <c r="H59" i="1" s="1"/>
  <c r="L59" i="1" s="1" a="1"/>
  <c r="L59" i="1" s="1"/>
  <c r="I60" i="1"/>
  <c r="H60" i="1" s="1"/>
  <c r="L60" i="1" s="1" a="1"/>
  <c r="L60" i="1" s="1"/>
  <c r="I61" i="1"/>
  <c r="H61" i="1" s="1"/>
  <c r="L61" i="1" s="1" a="1"/>
  <c r="L61" i="1" s="1"/>
  <c r="I62" i="1"/>
  <c r="H62" i="1" s="1"/>
  <c r="L62" i="1" s="1" a="1"/>
  <c r="L62" i="1" s="1"/>
  <c r="I63" i="1"/>
  <c r="H63" i="1" s="1"/>
  <c r="L63" i="1" s="1" a="1"/>
  <c r="L63" i="1" s="1"/>
  <c r="I64" i="1"/>
  <c r="H64" i="1" s="1"/>
  <c r="L64" i="1" s="1" a="1"/>
  <c r="L64" i="1" s="1"/>
  <c r="I65" i="1"/>
  <c r="H65" i="1" s="1"/>
  <c r="L65" i="1" s="1" a="1"/>
  <c r="L65" i="1" s="1"/>
  <c r="I66" i="1"/>
  <c r="H66" i="1" s="1"/>
  <c r="L66" i="1" s="1" a="1"/>
  <c r="L66" i="1" s="1"/>
  <c r="I67" i="1"/>
  <c r="H67" i="1" s="1"/>
  <c r="L67" i="1" s="1" a="1"/>
  <c r="L67" i="1" s="1"/>
  <c r="I68" i="1"/>
  <c r="H68" i="1" s="1"/>
  <c r="L68" i="1" s="1" a="1"/>
  <c r="L68" i="1" s="1"/>
  <c r="I69" i="1"/>
  <c r="H69" i="1" s="1"/>
  <c r="L69" i="1" s="1" a="1"/>
  <c r="L69" i="1" s="1"/>
  <c r="I70" i="1"/>
  <c r="H70" i="1" s="1"/>
  <c r="L70" i="1" s="1" a="1"/>
  <c r="L70" i="1" s="1"/>
  <c r="I71" i="1"/>
  <c r="H71" i="1" s="1"/>
  <c r="L71" i="1" s="1" a="1"/>
  <c r="L71" i="1" s="1"/>
  <c r="I72" i="1"/>
  <c r="H72" i="1" s="1"/>
  <c r="L72" i="1" s="1" a="1"/>
  <c r="L72" i="1" s="1"/>
  <c r="I73" i="1"/>
  <c r="H73" i="1" s="1"/>
  <c r="L73" i="1" s="1" a="1"/>
  <c r="L73" i="1" s="1"/>
  <c r="I74" i="1"/>
  <c r="H74" i="1" s="1"/>
  <c r="L74" i="1" s="1" a="1"/>
  <c r="L74" i="1" s="1"/>
  <c r="I75" i="1"/>
  <c r="H75" i="1" s="1"/>
  <c r="L75" i="1" s="1" a="1"/>
  <c r="L75" i="1" s="1"/>
  <c r="I76" i="1"/>
  <c r="H76" i="1" s="1"/>
  <c r="L76" i="1" s="1" a="1"/>
  <c r="L76" i="1" s="1"/>
  <c r="I77" i="1"/>
  <c r="H77" i="1" s="1"/>
  <c r="L77" i="1" s="1" a="1"/>
  <c r="L77" i="1" s="1"/>
  <c r="I78" i="1"/>
  <c r="H78" i="1" s="1"/>
  <c r="L78" i="1" s="1" a="1"/>
  <c r="L78" i="1" s="1"/>
  <c r="I79" i="1"/>
  <c r="H79" i="1" s="1"/>
  <c r="L79" i="1" s="1" a="1"/>
  <c r="L79" i="1" s="1"/>
  <c r="I80" i="1"/>
  <c r="H80" i="1" s="1"/>
  <c r="L80" i="1" s="1" a="1"/>
  <c r="L80" i="1" s="1"/>
  <c r="I81" i="1"/>
  <c r="H81" i="1" s="1"/>
  <c r="L81" i="1" s="1" a="1"/>
  <c r="L81" i="1" s="1"/>
  <c r="I82" i="1"/>
  <c r="H82" i="1" s="1"/>
  <c r="L82" i="1" s="1" a="1"/>
  <c r="L82" i="1" s="1"/>
  <c r="I83" i="1"/>
  <c r="H83" i="1" s="1"/>
  <c r="L83" i="1" s="1" a="1"/>
  <c r="L83" i="1" s="1"/>
  <c r="I84" i="1"/>
  <c r="H84" i="1" s="1"/>
  <c r="L84" i="1" s="1" a="1"/>
  <c r="L84" i="1" s="1"/>
  <c r="I85" i="1"/>
  <c r="H85" i="1" s="1"/>
  <c r="L85" i="1" s="1" a="1"/>
  <c r="L85" i="1" s="1"/>
  <c r="I86" i="1"/>
  <c r="H86" i="1" s="1"/>
  <c r="L86" i="1" s="1" a="1"/>
  <c r="L86" i="1" s="1"/>
  <c r="I87" i="1"/>
  <c r="H87" i="1" s="1"/>
  <c r="L87" i="1" s="1" a="1"/>
  <c r="L87" i="1" s="1"/>
  <c r="I88" i="1"/>
  <c r="H88" i="1" s="1"/>
  <c r="L88" i="1" s="1" a="1"/>
  <c r="L88" i="1" s="1"/>
  <c r="I89" i="1"/>
  <c r="H89" i="1" s="1"/>
  <c r="L89" i="1" s="1" a="1"/>
  <c r="L89" i="1" s="1"/>
  <c r="I90" i="1"/>
  <c r="H90" i="1" s="1"/>
  <c r="L90" i="1" s="1" a="1"/>
  <c r="L90" i="1" s="1"/>
  <c r="I91" i="1"/>
  <c r="H91" i="1" s="1"/>
  <c r="L91" i="1" s="1" a="1"/>
  <c r="L91" i="1" s="1"/>
  <c r="I92" i="1"/>
  <c r="H92" i="1" s="1"/>
  <c r="L92" i="1" s="1" a="1"/>
  <c r="L92" i="1" s="1"/>
  <c r="I93" i="1"/>
  <c r="H93" i="1" s="1"/>
  <c r="L93" i="1" s="1" a="1"/>
  <c r="L93" i="1" s="1"/>
  <c r="I94" i="1"/>
  <c r="H94" i="1" s="1"/>
  <c r="L94" i="1" s="1" a="1"/>
  <c r="L94" i="1" s="1"/>
  <c r="I95" i="1"/>
  <c r="H95" i="1" s="1"/>
  <c r="L95" i="1" s="1" a="1"/>
  <c r="L95" i="1" s="1"/>
  <c r="I96" i="1"/>
  <c r="H96" i="1" s="1"/>
  <c r="L96" i="1" s="1" a="1"/>
  <c r="L96" i="1" s="1"/>
  <c r="I97" i="1"/>
  <c r="H97" i="1" s="1"/>
  <c r="L97" i="1" s="1" a="1"/>
  <c r="L97" i="1" s="1"/>
  <c r="I98" i="1"/>
  <c r="H98" i="1" s="1"/>
  <c r="L98" i="1" s="1" a="1"/>
  <c r="L98" i="1" s="1"/>
  <c r="I99" i="1"/>
  <c r="H99" i="1" s="1"/>
  <c r="L99" i="1" s="1" a="1"/>
  <c r="L99" i="1" s="1"/>
  <c r="I100" i="1"/>
  <c r="H100" i="1" s="1"/>
  <c r="L100" i="1" s="1" a="1"/>
  <c r="L100" i="1" s="1"/>
  <c r="I101" i="1"/>
  <c r="H101" i="1" s="1"/>
  <c r="L101" i="1" s="1" a="1"/>
  <c r="L101" i="1" s="1"/>
  <c r="I102" i="1"/>
  <c r="H102" i="1" s="1"/>
  <c r="L102" i="1" s="1" a="1"/>
  <c r="L102" i="1" s="1"/>
  <c r="I103" i="1"/>
  <c r="H103" i="1" s="1"/>
  <c r="L103" i="1" s="1" a="1"/>
  <c r="L103" i="1" s="1"/>
  <c r="I104" i="1"/>
  <c r="H104" i="1" s="1"/>
  <c r="L104" i="1" s="1" a="1"/>
  <c r="L104" i="1" s="1"/>
  <c r="I105" i="1"/>
  <c r="H105" i="1" s="1"/>
  <c r="L105" i="1" s="1" a="1"/>
  <c r="L105" i="1" s="1"/>
  <c r="I106" i="1"/>
  <c r="H106" i="1" s="1"/>
  <c r="L106" i="1" s="1" a="1"/>
  <c r="L106" i="1" s="1"/>
  <c r="I107" i="1"/>
  <c r="H107" i="1" s="1"/>
  <c r="L107" i="1" s="1" a="1"/>
  <c r="L107" i="1" s="1"/>
  <c r="I108" i="1"/>
  <c r="H108" i="1" s="1"/>
  <c r="L108" i="1" s="1" a="1"/>
  <c r="L108" i="1" s="1"/>
  <c r="I109" i="1"/>
  <c r="H109" i="1" s="1"/>
  <c r="L109" i="1" s="1" a="1"/>
  <c r="L109" i="1" s="1"/>
  <c r="I110" i="1"/>
  <c r="H110" i="1" s="1"/>
  <c r="L110" i="1" s="1" a="1"/>
  <c r="L110" i="1" s="1"/>
  <c r="I111" i="1"/>
  <c r="H111" i="1" s="1"/>
  <c r="L111" i="1" s="1" a="1"/>
  <c r="L111" i="1" s="1"/>
  <c r="I112" i="1"/>
  <c r="H112" i="1" s="1"/>
  <c r="L112" i="1" s="1" a="1"/>
  <c r="L112" i="1" s="1"/>
  <c r="I113" i="1"/>
  <c r="H113" i="1" s="1"/>
  <c r="L113" i="1" s="1" a="1"/>
  <c r="L113" i="1" s="1"/>
  <c r="I114" i="1"/>
  <c r="H114" i="1" s="1"/>
  <c r="L114" i="1" s="1" a="1"/>
  <c r="L114" i="1" s="1"/>
  <c r="I115" i="1"/>
  <c r="H115" i="1" s="1"/>
  <c r="L115" i="1" s="1" a="1"/>
  <c r="L115" i="1" s="1"/>
  <c r="I116" i="1"/>
  <c r="H116" i="1" s="1"/>
  <c r="L116" i="1" s="1" a="1"/>
  <c r="L116" i="1" s="1"/>
  <c r="I117" i="1"/>
  <c r="H117" i="1" s="1"/>
  <c r="L117" i="1" s="1" a="1"/>
  <c r="L117" i="1" s="1"/>
  <c r="I118" i="1"/>
  <c r="H118" i="1" s="1"/>
  <c r="L118" i="1" s="1" a="1"/>
  <c r="L118" i="1" s="1"/>
  <c r="I119" i="1"/>
  <c r="H119" i="1" s="1"/>
  <c r="L119" i="1" s="1" a="1"/>
  <c r="L119" i="1" s="1"/>
  <c r="I120" i="1"/>
  <c r="H120" i="1" s="1"/>
  <c r="L120" i="1" s="1" a="1"/>
  <c r="L120" i="1" s="1"/>
  <c r="I121" i="1"/>
  <c r="H121" i="1" s="1"/>
  <c r="L121" i="1" s="1" a="1"/>
  <c r="L121" i="1" s="1"/>
  <c r="I122" i="1"/>
  <c r="H122" i="1" s="1"/>
  <c r="L122" i="1" s="1" a="1"/>
  <c r="L122" i="1" s="1"/>
  <c r="I123" i="1"/>
  <c r="H123" i="1" s="1"/>
  <c r="L123" i="1" s="1" a="1"/>
  <c r="L123" i="1" s="1"/>
  <c r="I124" i="1"/>
  <c r="H124" i="1" s="1"/>
  <c r="L124" i="1" s="1" a="1"/>
  <c r="L124" i="1" s="1"/>
  <c r="I125" i="1"/>
  <c r="H125" i="1" s="1"/>
  <c r="L125" i="1" s="1" a="1"/>
  <c r="L125" i="1" s="1"/>
  <c r="I126" i="1"/>
  <c r="H126" i="1" s="1"/>
  <c r="L126" i="1" s="1" a="1"/>
  <c r="L126" i="1" s="1"/>
  <c r="I127" i="1"/>
  <c r="H127" i="1" s="1"/>
  <c r="L127" i="1" s="1" a="1"/>
  <c r="L127" i="1" s="1"/>
  <c r="I128" i="1"/>
  <c r="H128" i="1" s="1"/>
  <c r="L128" i="1" s="1" a="1"/>
  <c r="L128" i="1" s="1"/>
  <c r="I129" i="1"/>
  <c r="H129" i="1" s="1"/>
  <c r="L129" i="1" s="1" a="1"/>
  <c r="L129" i="1" s="1"/>
  <c r="I130" i="1"/>
  <c r="H130" i="1" s="1"/>
  <c r="L130" i="1" s="1" a="1"/>
  <c r="L130" i="1" s="1"/>
  <c r="I131" i="1"/>
  <c r="H131" i="1" s="1"/>
  <c r="L131" i="1" s="1" a="1"/>
  <c r="L131" i="1" s="1"/>
  <c r="I132" i="1"/>
  <c r="H132" i="1" s="1"/>
  <c r="L132" i="1" s="1" a="1"/>
  <c r="L132" i="1" s="1"/>
  <c r="I133" i="1"/>
  <c r="H133" i="1" s="1"/>
  <c r="L133" i="1" s="1" a="1"/>
  <c r="L133" i="1" s="1"/>
  <c r="I134" i="1"/>
  <c r="H134" i="1" s="1"/>
  <c r="L134" i="1" s="1" a="1"/>
  <c r="L134" i="1" s="1"/>
  <c r="I135" i="1"/>
  <c r="H135" i="1" s="1"/>
  <c r="L135" i="1" s="1" a="1"/>
  <c r="L135" i="1" s="1"/>
  <c r="I136" i="1"/>
  <c r="H136" i="1" s="1"/>
  <c r="L136" i="1" s="1" a="1"/>
  <c r="L136" i="1" s="1"/>
  <c r="I137" i="1"/>
  <c r="H137" i="1" s="1"/>
  <c r="L137" i="1" s="1" a="1"/>
  <c r="L137" i="1" s="1"/>
  <c r="I138" i="1"/>
  <c r="H138" i="1" s="1"/>
  <c r="L138" i="1" s="1" a="1"/>
  <c r="L138" i="1" s="1"/>
  <c r="I139" i="1"/>
  <c r="H139" i="1" s="1"/>
  <c r="L139" i="1" s="1" a="1"/>
  <c r="L139" i="1" s="1"/>
  <c r="I140" i="1"/>
  <c r="H140" i="1" s="1"/>
  <c r="L140" i="1" s="1" a="1"/>
  <c r="L140" i="1" s="1"/>
  <c r="I141" i="1"/>
  <c r="H141" i="1" s="1"/>
  <c r="L141" i="1" s="1" a="1"/>
  <c r="L141" i="1" s="1"/>
  <c r="I142" i="1"/>
  <c r="H142" i="1" s="1"/>
  <c r="L142" i="1" s="1" a="1"/>
  <c r="L142" i="1" s="1"/>
  <c r="I143" i="1"/>
  <c r="H143" i="1" s="1"/>
  <c r="L143" i="1" s="1" a="1"/>
  <c r="L143" i="1" s="1"/>
  <c r="I144" i="1"/>
  <c r="H144" i="1" s="1"/>
  <c r="L144" i="1" s="1" a="1"/>
  <c r="L144" i="1" s="1"/>
  <c r="I145" i="1"/>
  <c r="H145" i="1" s="1"/>
  <c r="L145" i="1" s="1" a="1"/>
  <c r="L145" i="1" s="1"/>
  <c r="I146" i="1"/>
  <c r="H146" i="1" s="1"/>
  <c r="L146" i="1" s="1" a="1"/>
  <c r="L146" i="1" s="1"/>
  <c r="I147" i="1"/>
  <c r="H147" i="1" s="1"/>
  <c r="L147" i="1" s="1" a="1"/>
  <c r="L147" i="1" s="1"/>
  <c r="I148" i="1"/>
  <c r="H148" i="1" s="1"/>
  <c r="L148" i="1" s="1" a="1"/>
  <c r="L148" i="1" s="1"/>
  <c r="I149" i="1"/>
  <c r="H149" i="1" s="1"/>
  <c r="L149" i="1" s="1" a="1"/>
  <c r="L149" i="1" s="1"/>
  <c r="I150" i="1"/>
  <c r="H150" i="1" s="1"/>
  <c r="L150" i="1" s="1" a="1"/>
  <c r="L150" i="1" s="1"/>
  <c r="I151" i="1"/>
  <c r="H151" i="1" s="1"/>
  <c r="L151" i="1" s="1" a="1"/>
  <c r="L151" i="1" s="1"/>
  <c r="I152" i="1"/>
  <c r="H152" i="1" s="1"/>
  <c r="L152" i="1" s="1" a="1"/>
  <c r="L152" i="1" s="1"/>
  <c r="I153" i="1"/>
  <c r="H153" i="1" s="1"/>
  <c r="L153" i="1" s="1" a="1"/>
  <c r="L153" i="1" s="1"/>
  <c r="I154" i="1"/>
  <c r="H154" i="1" s="1"/>
  <c r="L154" i="1" s="1" a="1"/>
  <c r="L154" i="1" s="1"/>
  <c r="I155" i="1"/>
  <c r="H155" i="1" s="1"/>
  <c r="L155" i="1" s="1" a="1"/>
  <c r="L155" i="1" s="1"/>
  <c r="I156" i="1"/>
  <c r="H156" i="1" s="1"/>
  <c r="L156" i="1" s="1" a="1"/>
  <c r="L156" i="1" s="1"/>
  <c r="I157" i="1"/>
  <c r="H157" i="1" s="1"/>
  <c r="L157" i="1" s="1" a="1"/>
  <c r="L157" i="1" s="1"/>
  <c r="I158" i="1"/>
  <c r="H158" i="1" s="1"/>
  <c r="L158" i="1" s="1" a="1"/>
  <c r="L158" i="1" s="1"/>
  <c r="I159" i="1"/>
  <c r="H159" i="1" s="1"/>
  <c r="L159" i="1" s="1" a="1"/>
  <c r="L159" i="1" s="1"/>
  <c r="I160" i="1"/>
  <c r="H160" i="1" s="1"/>
  <c r="L160" i="1" s="1" a="1"/>
  <c r="L160" i="1" s="1"/>
  <c r="I161" i="1"/>
  <c r="H161" i="1" s="1"/>
  <c r="L161" i="1" s="1" a="1"/>
  <c r="L161" i="1" s="1"/>
  <c r="I162" i="1"/>
  <c r="H162" i="1" s="1"/>
  <c r="L162" i="1" s="1" a="1"/>
  <c r="L162" i="1" s="1"/>
  <c r="I163" i="1"/>
  <c r="H163" i="1" s="1"/>
  <c r="L163" i="1" s="1" a="1"/>
  <c r="L163" i="1" s="1"/>
  <c r="I164" i="1"/>
  <c r="H164" i="1" s="1"/>
  <c r="L164" i="1" s="1" a="1"/>
  <c r="L164" i="1" s="1"/>
  <c r="I165" i="1"/>
  <c r="H165" i="1" s="1"/>
  <c r="L165" i="1" s="1" a="1"/>
  <c r="L165" i="1" s="1"/>
  <c r="I166" i="1"/>
  <c r="H166" i="1" s="1"/>
  <c r="L166" i="1" s="1" a="1"/>
  <c r="L166" i="1" s="1"/>
  <c r="I167" i="1"/>
  <c r="H167" i="1" s="1"/>
  <c r="L167" i="1" s="1" a="1"/>
  <c r="L167" i="1" s="1"/>
  <c r="I168" i="1"/>
  <c r="H168" i="1" s="1"/>
  <c r="L168" i="1" s="1" a="1"/>
  <c r="L168" i="1" s="1"/>
  <c r="I169" i="1"/>
  <c r="H169" i="1" s="1"/>
  <c r="L169" i="1" s="1" a="1"/>
  <c r="L169" i="1" s="1"/>
  <c r="I170" i="1"/>
  <c r="H170" i="1" s="1"/>
  <c r="L170" i="1" s="1" a="1"/>
  <c r="L170" i="1" s="1"/>
  <c r="I171" i="1"/>
  <c r="H171" i="1" s="1"/>
  <c r="L171" i="1" s="1" a="1"/>
  <c r="L171" i="1" s="1"/>
  <c r="I172" i="1"/>
  <c r="H172" i="1" s="1"/>
  <c r="L172" i="1" s="1" a="1"/>
  <c r="L172" i="1" s="1"/>
  <c r="I173" i="1"/>
  <c r="H173" i="1" s="1"/>
  <c r="L173" i="1" s="1" a="1"/>
  <c r="L173" i="1" s="1"/>
  <c r="I174" i="1"/>
  <c r="H174" i="1" s="1"/>
  <c r="L174" i="1" s="1" a="1"/>
  <c r="L174" i="1" s="1"/>
  <c r="I175" i="1"/>
  <c r="H175" i="1" s="1"/>
  <c r="L175" i="1" s="1" a="1"/>
  <c r="L175" i="1" s="1"/>
  <c r="I176" i="1"/>
  <c r="H176" i="1" s="1"/>
  <c r="L176" i="1" s="1" a="1"/>
  <c r="L176" i="1" s="1"/>
  <c r="I177" i="1"/>
  <c r="H177" i="1" s="1"/>
  <c r="L177" i="1" s="1" a="1"/>
  <c r="L177" i="1" s="1"/>
  <c r="I178" i="1"/>
  <c r="H178" i="1" s="1"/>
  <c r="L178" i="1" s="1" a="1"/>
  <c r="L178" i="1" s="1"/>
  <c r="I179" i="1"/>
  <c r="H179" i="1" s="1"/>
  <c r="L179" i="1" s="1" a="1"/>
  <c r="L179" i="1" s="1"/>
  <c r="I180" i="1"/>
  <c r="H180" i="1" s="1"/>
  <c r="L180" i="1" s="1" a="1"/>
  <c r="L180" i="1" s="1"/>
  <c r="I181" i="1"/>
  <c r="H181" i="1" s="1"/>
  <c r="L181" i="1" s="1" a="1"/>
  <c r="L181" i="1" s="1"/>
  <c r="I182" i="1"/>
  <c r="H182" i="1" s="1"/>
  <c r="L182" i="1" s="1" a="1"/>
  <c r="L182" i="1" s="1"/>
  <c r="I183" i="1"/>
  <c r="H183" i="1" s="1"/>
  <c r="L183" i="1" s="1" a="1"/>
  <c r="L183" i="1" s="1"/>
  <c r="I184" i="1"/>
  <c r="H184" i="1" s="1"/>
  <c r="L184" i="1" s="1" a="1"/>
  <c r="L184" i="1" s="1"/>
  <c r="I185" i="1"/>
  <c r="H185" i="1" s="1"/>
  <c r="L185" i="1" s="1" a="1"/>
  <c r="L185" i="1" s="1"/>
  <c r="I186" i="1"/>
  <c r="H186" i="1" s="1"/>
  <c r="L186" i="1" s="1" a="1"/>
  <c r="L186" i="1" s="1"/>
  <c r="I187" i="1"/>
  <c r="H187" i="1" s="1"/>
  <c r="L187" i="1" s="1" a="1"/>
  <c r="L187" i="1" s="1"/>
  <c r="I188" i="1"/>
  <c r="H188" i="1" s="1"/>
  <c r="L188" i="1" s="1" a="1"/>
  <c r="L188" i="1" s="1"/>
  <c r="I189" i="1"/>
  <c r="H189" i="1" s="1"/>
  <c r="L189" i="1" s="1" a="1"/>
  <c r="L189" i="1" s="1"/>
  <c r="I190" i="1"/>
  <c r="H190" i="1" s="1"/>
  <c r="L190" i="1" s="1" a="1"/>
  <c r="L190" i="1" s="1"/>
  <c r="I191" i="1"/>
  <c r="H191" i="1" s="1"/>
  <c r="L191" i="1" s="1" a="1"/>
  <c r="L191" i="1" s="1"/>
  <c r="I192" i="1"/>
  <c r="H192" i="1" s="1"/>
  <c r="L192" i="1" s="1" a="1"/>
  <c r="L192" i="1" s="1"/>
  <c r="I193" i="1"/>
  <c r="H193" i="1" s="1"/>
  <c r="L193" i="1" s="1" a="1"/>
  <c r="L193" i="1" s="1"/>
  <c r="I194" i="1"/>
  <c r="H194" i="1" s="1"/>
  <c r="L194" i="1" s="1" a="1"/>
  <c r="L194" i="1" s="1"/>
  <c r="I195" i="1"/>
  <c r="H195" i="1" s="1"/>
  <c r="L195" i="1" s="1" a="1"/>
  <c r="L195" i="1" s="1"/>
  <c r="I196" i="1"/>
  <c r="H196" i="1" s="1"/>
  <c r="L196" i="1" s="1" a="1"/>
  <c r="L196" i="1" s="1"/>
  <c r="I197" i="1"/>
  <c r="H197" i="1" s="1"/>
  <c r="L197" i="1" s="1" a="1"/>
  <c r="L197" i="1" s="1"/>
  <c r="I198" i="1"/>
  <c r="H198" i="1" s="1"/>
  <c r="L198" i="1" s="1" a="1"/>
  <c r="L198" i="1" s="1"/>
  <c r="I199" i="1"/>
  <c r="H199" i="1" s="1"/>
  <c r="L199" i="1" s="1" a="1"/>
  <c r="L199" i="1" s="1"/>
  <c r="I200" i="1"/>
  <c r="H200" i="1" s="1"/>
  <c r="L200" i="1" s="1" a="1"/>
  <c r="L200" i="1" s="1"/>
  <c r="I201" i="1"/>
  <c r="H201" i="1" s="1"/>
  <c r="L201" i="1" s="1" a="1"/>
  <c r="L201" i="1" s="1"/>
  <c r="I202" i="1"/>
  <c r="H202" i="1" s="1"/>
  <c r="L202" i="1" s="1" a="1"/>
  <c r="L202" i="1" s="1"/>
  <c r="I203" i="1"/>
  <c r="H203" i="1" s="1"/>
  <c r="L203" i="1" s="1" a="1"/>
  <c r="L203" i="1" s="1"/>
  <c r="I204" i="1"/>
  <c r="H204" i="1" s="1"/>
  <c r="L204" i="1" s="1" a="1"/>
  <c r="L204" i="1" s="1"/>
  <c r="I205" i="1"/>
  <c r="H205" i="1" s="1"/>
  <c r="L205" i="1" s="1" a="1"/>
  <c r="L205" i="1" s="1"/>
  <c r="I206" i="1"/>
  <c r="H206" i="1" s="1"/>
  <c r="L206" i="1" s="1" a="1"/>
  <c r="L206" i="1" s="1"/>
  <c r="I207" i="1"/>
  <c r="H207" i="1" s="1"/>
  <c r="L207" i="1" s="1" a="1"/>
  <c r="L207" i="1" s="1"/>
  <c r="I208" i="1"/>
  <c r="H208" i="1" s="1"/>
  <c r="L208" i="1" s="1" a="1"/>
  <c r="L208" i="1" s="1"/>
  <c r="I209" i="1"/>
  <c r="H209" i="1" s="1"/>
  <c r="L209" i="1" s="1" a="1"/>
  <c r="L209" i="1" s="1"/>
  <c r="I210" i="1"/>
  <c r="H210" i="1" s="1"/>
  <c r="L210" i="1" s="1" a="1"/>
  <c r="L210" i="1" s="1"/>
  <c r="I211" i="1"/>
  <c r="H211" i="1" s="1"/>
  <c r="L211" i="1" s="1" a="1"/>
  <c r="L211" i="1" s="1"/>
  <c r="I212" i="1"/>
  <c r="H212" i="1" s="1"/>
  <c r="L212" i="1" s="1" a="1"/>
  <c r="L212" i="1" s="1"/>
  <c r="I213" i="1"/>
  <c r="H213" i="1" s="1"/>
  <c r="L213" i="1" s="1" a="1"/>
  <c r="L213" i="1" s="1"/>
  <c r="I214" i="1"/>
  <c r="H214" i="1" s="1"/>
  <c r="L214" i="1" s="1" a="1"/>
  <c r="L214" i="1" s="1"/>
  <c r="I215" i="1"/>
  <c r="H215" i="1" s="1"/>
  <c r="L215" i="1" s="1" a="1"/>
  <c r="L215" i="1" s="1"/>
  <c r="I216" i="1"/>
  <c r="H216" i="1" s="1"/>
  <c r="L216" i="1" s="1" a="1"/>
  <c r="L216" i="1" s="1"/>
  <c r="I217" i="1"/>
  <c r="H217" i="1" s="1"/>
  <c r="L217" i="1" s="1" a="1"/>
  <c r="L217" i="1" s="1"/>
  <c r="I218" i="1"/>
  <c r="H218" i="1" s="1"/>
  <c r="L218" i="1" s="1" a="1"/>
  <c r="L218" i="1" s="1"/>
  <c r="I219" i="1"/>
  <c r="H219" i="1" s="1"/>
  <c r="L219" i="1" s="1" a="1"/>
  <c r="L219" i="1" s="1"/>
  <c r="I220" i="1"/>
  <c r="H220" i="1" s="1"/>
  <c r="L220" i="1" s="1" a="1"/>
  <c r="L220" i="1" s="1"/>
  <c r="I221" i="1"/>
  <c r="H221" i="1" s="1"/>
  <c r="L221" i="1" s="1" a="1"/>
  <c r="L221" i="1" s="1"/>
  <c r="I222" i="1"/>
  <c r="H222" i="1" s="1"/>
  <c r="L222" i="1" s="1" a="1"/>
  <c r="L222" i="1" s="1"/>
  <c r="I223" i="1"/>
  <c r="H223" i="1" s="1"/>
  <c r="L223" i="1" s="1" a="1"/>
  <c r="L223" i="1" s="1"/>
  <c r="I224" i="1"/>
  <c r="H224" i="1" s="1"/>
  <c r="L224" i="1" s="1" a="1"/>
  <c r="L224" i="1" s="1"/>
  <c r="I225" i="1"/>
  <c r="H225" i="1" s="1"/>
  <c r="L225" i="1" s="1" a="1"/>
  <c r="L225" i="1" s="1"/>
  <c r="I226" i="1"/>
  <c r="H226" i="1" s="1"/>
  <c r="L226" i="1" s="1" a="1"/>
  <c r="L226" i="1" s="1"/>
  <c r="I227" i="1"/>
  <c r="H227" i="1" s="1"/>
  <c r="L227" i="1" s="1" a="1"/>
  <c r="L227" i="1" s="1"/>
  <c r="I228" i="1"/>
  <c r="H228" i="1" s="1"/>
  <c r="L228" i="1" s="1" a="1"/>
  <c r="L228" i="1" s="1"/>
  <c r="I229" i="1"/>
  <c r="H229" i="1" s="1"/>
  <c r="L229" i="1" s="1" a="1"/>
  <c r="L229" i="1" s="1"/>
  <c r="I230" i="1"/>
  <c r="H230" i="1" s="1"/>
  <c r="L230" i="1" s="1" a="1"/>
  <c r="L230" i="1" s="1"/>
  <c r="I231" i="1"/>
  <c r="H231" i="1" s="1"/>
  <c r="L231" i="1" s="1" a="1"/>
  <c r="L231" i="1" s="1"/>
  <c r="I232" i="1"/>
  <c r="H232" i="1" s="1"/>
  <c r="L232" i="1" s="1" a="1"/>
  <c r="L232" i="1" s="1"/>
  <c r="I233" i="1"/>
  <c r="H233" i="1" s="1"/>
  <c r="L233" i="1" s="1" a="1"/>
  <c r="L233" i="1" s="1"/>
  <c r="I234" i="1"/>
  <c r="H234" i="1" s="1"/>
  <c r="L234" i="1" s="1" a="1"/>
  <c r="L234" i="1" s="1"/>
  <c r="I235" i="1"/>
  <c r="H235" i="1" s="1"/>
  <c r="L235" i="1" s="1" a="1"/>
  <c r="L235" i="1" s="1"/>
  <c r="I236" i="1"/>
  <c r="H236" i="1" s="1"/>
  <c r="L236" i="1" s="1" a="1"/>
  <c r="L236" i="1" s="1"/>
  <c r="I237" i="1"/>
  <c r="H237" i="1" s="1"/>
  <c r="L237" i="1" s="1" a="1"/>
  <c r="L237" i="1" s="1"/>
  <c r="I238" i="1"/>
  <c r="H238" i="1" s="1"/>
  <c r="L238" i="1" s="1" a="1"/>
  <c r="L238" i="1" s="1"/>
  <c r="I239" i="1"/>
  <c r="H239" i="1" s="1"/>
  <c r="L239" i="1" s="1" a="1"/>
  <c r="L239" i="1" s="1"/>
  <c r="I240" i="1"/>
  <c r="H240" i="1" s="1"/>
  <c r="L240" i="1" s="1" a="1"/>
  <c r="L240" i="1" s="1"/>
  <c r="I241" i="1"/>
  <c r="H241" i="1" s="1"/>
  <c r="L241" i="1" s="1" a="1"/>
  <c r="L241" i="1" s="1"/>
  <c r="I242" i="1"/>
  <c r="H242" i="1" s="1"/>
  <c r="L242" i="1" s="1" a="1"/>
  <c r="L242" i="1" s="1"/>
  <c r="I243" i="1"/>
  <c r="H243" i="1" s="1"/>
  <c r="L243" i="1" s="1" a="1"/>
  <c r="L243" i="1" s="1"/>
  <c r="I244" i="1"/>
  <c r="H244" i="1" s="1"/>
  <c r="L244" i="1" s="1" a="1"/>
  <c r="L244" i="1" s="1"/>
  <c r="I245" i="1"/>
  <c r="H245" i="1" s="1"/>
  <c r="L245" i="1" s="1" a="1"/>
  <c r="L245" i="1" s="1"/>
  <c r="I246" i="1"/>
  <c r="H246" i="1" s="1"/>
  <c r="L246" i="1" s="1" a="1"/>
  <c r="L246" i="1" s="1"/>
  <c r="I247" i="1"/>
  <c r="H247" i="1" s="1"/>
  <c r="L247" i="1" s="1" a="1"/>
  <c r="L247" i="1" s="1"/>
  <c r="I248" i="1"/>
  <c r="H248" i="1" s="1"/>
  <c r="L248" i="1" s="1" a="1"/>
  <c r="L248" i="1" s="1"/>
  <c r="I249" i="1"/>
  <c r="H249" i="1" s="1"/>
  <c r="L249" i="1" s="1" a="1"/>
  <c r="L249" i="1" s="1"/>
  <c r="I250" i="1"/>
  <c r="H250" i="1" s="1"/>
  <c r="L250" i="1" s="1" a="1"/>
  <c r="L250" i="1" s="1"/>
  <c r="I251" i="1"/>
  <c r="H251" i="1" s="1"/>
  <c r="L251" i="1" s="1" a="1"/>
  <c r="L251" i="1" s="1"/>
  <c r="I252" i="1"/>
  <c r="H252" i="1" s="1"/>
  <c r="L252" i="1" s="1" a="1"/>
  <c r="L252" i="1" s="1"/>
  <c r="I253" i="1"/>
  <c r="H253" i="1" s="1"/>
  <c r="L253" i="1" s="1" a="1"/>
  <c r="L253" i="1" s="1"/>
  <c r="I254" i="1"/>
  <c r="H254" i="1" s="1"/>
  <c r="L254" i="1" s="1" a="1"/>
  <c r="L254" i="1" s="1"/>
  <c r="I255" i="1"/>
  <c r="H255" i="1" s="1"/>
  <c r="L255" i="1" s="1" a="1"/>
  <c r="L255" i="1" s="1"/>
  <c r="I256" i="1"/>
  <c r="H256" i="1" s="1"/>
  <c r="L256" i="1" s="1" a="1"/>
  <c r="L256" i="1" s="1"/>
  <c r="I257" i="1"/>
  <c r="H257" i="1" s="1"/>
  <c r="L257" i="1" s="1" a="1"/>
  <c r="L257" i="1" s="1"/>
  <c r="I258" i="1"/>
  <c r="H258" i="1" s="1"/>
  <c r="L258" i="1" s="1" a="1"/>
  <c r="L258" i="1" s="1"/>
  <c r="I259" i="1"/>
  <c r="H259" i="1" s="1"/>
  <c r="L259" i="1" s="1" a="1"/>
  <c r="L259" i="1" s="1"/>
  <c r="I260" i="1"/>
  <c r="H260" i="1" s="1"/>
  <c r="L260" i="1" s="1" a="1"/>
  <c r="L260" i="1" s="1"/>
  <c r="I261" i="1"/>
  <c r="H261" i="1" s="1"/>
  <c r="L261" i="1" s="1" a="1"/>
  <c r="L261" i="1" s="1"/>
  <c r="I262" i="1"/>
  <c r="H262" i="1" s="1"/>
  <c r="L262" i="1" s="1" a="1"/>
  <c r="L262" i="1" s="1"/>
  <c r="I263" i="1"/>
  <c r="H263" i="1" s="1"/>
  <c r="L263" i="1" s="1" a="1"/>
  <c r="L263" i="1" s="1"/>
  <c r="I264" i="1"/>
  <c r="H264" i="1" s="1"/>
  <c r="L264" i="1" s="1" a="1"/>
  <c r="L264" i="1" s="1"/>
  <c r="I265" i="1"/>
  <c r="H265" i="1" s="1"/>
  <c r="L265" i="1" s="1" a="1"/>
  <c r="L265" i="1" s="1"/>
  <c r="I266" i="1"/>
  <c r="H266" i="1" s="1"/>
  <c r="L266" i="1" s="1" a="1"/>
  <c r="L266" i="1" s="1"/>
  <c r="I267" i="1"/>
  <c r="H267" i="1" s="1"/>
  <c r="L267" i="1" s="1" a="1"/>
  <c r="L267" i="1" s="1"/>
  <c r="I268" i="1"/>
  <c r="H268" i="1" s="1"/>
  <c r="L268" i="1" s="1" a="1"/>
  <c r="L268" i="1" s="1"/>
  <c r="I269" i="1"/>
  <c r="H269" i="1" s="1"/>
  <c r="L269" i="1" s="1" a="1"/>
  <c r="L269" i="1" s="1"/>
  <c r="I270" i="1"/>
  <c r="H270" i="1" s="1"/>
  <c r="L270" i="1" s="1" a="1"/>
  <c r="L270" i="1" s="1"/>
  <c r="I271" i="1"/>
  <c r="H271" i="1" s="1"/>
  <c r="L271" i="1" s="1" a="1"/>
  <c r="L271" i="1" s="1"/>
  <c r="I272" i="1"/>
  <c r="H272" i="1" s="1"/>
  <c r="L272" i="1" s="1" a="1"/>
  <c r="L272" i="1" s="1"/>
  <c r="I273" i="1"/>
  <c r="H273" i="1" s="1"/>
  <c r="L273" i="1" s="1" a="1"/>
  <c r="L273" i="1" s="1"/>
  <c r="I274" i="1"/>
  <c r="H274" i="1" s="1"/>
  <c r="L274" i="1" s="1" a="1"/>
  <c r="L274" i="1" s="1"/>
  <c r="I275" i="1"/>
  <c r="H275" i="1" s="1"/>
  <c r="L275" i="1" s="1" a="1"/>
  <c r="L275" i="1" s="1"/>
  <c r="I276" i="1"/>
  <c r="H276" i="1" s="1"/>
  <c r="L276" i="1" s="1" a="1"/>
  <c r="L276" i="1" s="1"/>
  <c r="I277" i="1"/>
  <c r="H277" i="1" s="1"/>
  <c r="L277" i="1" s="1" a="1"/>
  <c r="L277" i="1" s="1"/>
  <c r="I278" i="1"/>
  <c r="H278" i="1" s="1"/>
  <c r="L278" i="1" s="1" a="1"/>
  <c r="L278" i="1" s="1"/>
  <c r="I279" i="1"/>
  <c r="H279" i="1" s="1"/>
  <c r="L279" i="1" s="1" a="1"/>
  <c r="L279" i="1" s="1"/>
  <c r="I280" i="1"/>
  <c r="H280" i="1" s="1"/>
  <c r="L280" i="1" s="1" a="1"/>
  <c r="L280" i="1" s="1"/>
  <c r="I281" i="1"/>
  <c r="H281" i="1" s="1"/>
  <c r="L281" i="1" s="1" a="1"/>
  <c r="L281" i="1" s="1"/>
  <c r="I282" i="1"/>
  <c r="H282" i="1" s="1"/>
  <c r="L282" i="1" s="1" a="1"/>
  <c r="L282" i="1" s="1"/>
  <c r="I283" i="1"/>
  <c r="H283" i="1" s="1"/>
  <c r="L283" i="1" s="1" a="1"/>
  <c r="L283" i="1" s="1"/>
  <c r="I284" i="1"/>
  <c r="H284" i="1" s="1"/>
  <c r="L284" i="1" s="1" a="1"/>
  <c r="L284" i="1" s="1"/>
  <c r="I285" i="1"/>
  <c r="H285" i="1" s="1"/>
  <c r="L285" i="1" s="1" a="1"/>
  <c r="L285" i="1" s="1"/>
  <c r="I286" i="1"/>
  <c r="H286" i="1" s="1"/>
  <c r="L286" i="1" s="1" a="1"/>
  <c r="L286" i="1" s="1"/>
  <c r="I287" i="1"/>
  <c r="H287" i="1" s="1"/>
  <c r="L287" i="1" s="1" a="1"/>
  <c r="L287" i="1" s="1"/>
  <c r="I288" i="1"/>
  <c r="H288" i="1" s="1"/>
  <c r="L288" i="1" s="1" a="1"/>
  <c r="L288" i="1" s="1"/>
  <c r="I289" i="1"/>
  <c r="H289" i="1" s="1"/>
  <c r="L289" i="1" s="1" a="1"/>
  <c r="L289" i="1" s="1"/>
  <c r="I290" i="1"/>
  <c r="H290" i="1" s="1"/>
  <c r="L290" i="1" s="1" a="1"/>
  <c r="L290" i="1" s="1"/>
  <c r="I291" i="1"/>
  <c r="H291" i="1" s="1"/>
  <c r="L291" i="1" s="1" a="1"/>
  <c r="L291" i="1" s="1"/>
  <c r="I292" i="1"/>
  <c r="H292" i="1" s="1"/>
  <c r="L292" i="1" s="1" a="1"/>
  <c r="L292" i="1" s="1"/>
  <c r="I293" i="1"/>
  <c r="H293" i="1" s="1"/>
  <c r="L293" i="1" s="1" a="1"/>
  <c r="L293" i="1" s="1"/>
  <c r="I294" i="1"/>
  <c r="H294" i="1" s="1"/>
  <c r="L294" i="1" s="1" a="1"/>
  <c r="L294" i="1" s="1"/>
  <c r="I295" i="1"/>
  <c r="H295" i="1" s="1"/>
  <c r="L295" i="1" s="1" a="1"/>
  <c r="L295" i="1" s="1"/>
  <c r="I296" i="1"/>
  <c r="H296" i="1" s="1"/>
  <c r="L296" i="1" s="1" a="1"/>
  <c r="L296" i="1" s="1"/>
  <c r="I297" i="1"/>
  <c r="H297" i="1" s="1"/>
  <c r="L297" i="1" s="1" a="1"/>
  <c r="L297" i="1" s="1"/>
  <c r="I298" i="1"/>
  <c r="H298" i="1" s="1"/>
  <c r="L298" i="1" s="1" a="1"/>
  <c r="L298" i="1" s="1"/>
  <c r="I299" i="1"/>
  <c r="H299" i="1" s="1"/>
  <c r="L299" i="1" s="1" a="1"/>
  <c r="L299" i="1" s="1"/>
  <c r="I300" i="1"/>
  <c r="H300" i="1" s="1"/>
  <c r="L300" i="1" s="1" a="1"/>
  <c r="L300" i="1" s="1"/>
  <c r="I301" i="1"/>
  <c r="H301" i="1" s="1"/>
  <c r="L301" i="1" s="1" a="1"/>
  <c r="L301" i="1" s="1"/>
  <c r="I302" i="1"/>
  <c r="H302" i="1" s="1"/>
  <c r="L302" i="1" s="1" a="1"/>
  <c r="L302" i="1" s="1"/>
  <c r="I303" i="1"/>
  <c r="H303" i="1" s="1"/>
  <c r="L303" i="1" s="1" a="1"/>
  <c r="L303" i="1" s="1"/>
  <c r="I304" i="1"/>
  <c r="H304" i="1" s="1"/>
  <c r="L304" i="1" s="1" a="1"/>
  <c r="L304" i="1" s="1"/>
  <c r="I305" i="1"/>
  <c r="H305" i="1" s="1"/>
  <c r="L305" i="1" s="1" a="1"/>
  <c r="L305" i="1" s="1"/>
  <c r="I306" i="1"/>
  <c r="H306" i="1" s="1"/>
  <c r="L306" i="1" s="1" a="1"/>
  <c r="L306" i="1" s="1"/>
  <c r="I307" i="1"/>
  <c r="H307" i="1" s="1"/>
  <c r="L307" i="1" s="1" a="1"/>
  <c r="L307" i="1" s="1"/>
  <c r="I308" i="1"/>
  <c r="H308" i="1" s="1"/>
  <c r="L308" i="1" s="1" a="1"/>
  <c r="L308" i="1" s="1"/>
  <c r="I309" i="1"/>
  <c r="H309" i="1" s="1"/>
  <c r="L309" i="1" s="1" a="1"/>
  <c r="L309" i="1" s="1"/>
  <c r="I310" i="1"/>
  <c r="H310" i="1" s="1"/>
  <c r="L310" i="1" s="1" a="1"/>
  <c r="L310" i="1" s="1"/>
  <c r="I311" i="1"/>
  <c r="H311" i="1" s="1"/>
  <c r="L311" i="1" s="1" a="1"/>
  <c r="L311" i="1" s="1"/>
  <c r="I312" i="1"/>
  <c r="H312" i="1" s="1"/>
  <c r="L312" i="1" s="1" a="1"/>
  <c r="L312" i="1" s="1"/>
  <c r="I313" i="1"/>
  <c r="H313" i="1" s="1"/>
  <c r="L313" i="1" s="1" a="1"/>
  <c r="L313" i="1" s="1"/>
  <c r="I314" i="1"/>
  <c r="H314" i="1" s="1"/>
  <c r="L314" i="1" s="1" a="1"/>
  <c r="L314" i="1" s="1"/>
  <c r="I315" i="1"/>
  <c r="H315" i="1" s="1"/>
  <c r="L315" i="1" s="1" a="1"/>
  <c r="L315" i="1" s="1"/>
  <c r="I316" i="1"/>
  <c r="H316" i="1" s="1"/>
  <c r="L316" i="1" s="1" a="1"/>
  <c r="L316" i="1" s="1"/>
  <c r="I317" i="1"/>
  <c r="H317" i="1" s="1"/>
  <c r="L317" i="1" s="1" a="1"/>
  <c r="L317" i="1" s="1"/>
  <c r="I318" i="1"/>
  <c r="H318" i="1" s="1"/>
  <c r="L318" i="1" s="1" a="1"/>
  <c r="L318" i="1" s="1"/>
  <c r="I319" i="1"/>
  <c r="H319" i="1" s="1"/>
  <c r="L319" i="1" s="1" a="1"/>
  <c r="L319" i="1" s="1"/>
  <c r="I320" i="1"/>
  <c r="H320" i="1" s="1"/>
  <c r="L320" i="1" s="1" a="1"/>
  <c r="L320" i="1" s="1"/>
  <c r="I321" i="1"/>
  <c r="H321" i="1" s="1"/>
  <c r="L321" i="1" s="1" a="1"/>
  <c r="L321" i="1" s="1"/>
  <c r="I322" i="1"/>
  <c r="H322" i="1" s="1"/>
  <c r="L322" i="1" s="1" a="1"/>
  <c r="L322" i="1" s="1"/>
  <c r="I323" i="1"/>
  <c r="H323" i="1" s="1"/>
  <c r="L323" i="1" s="1" a="1"/>
  <c r="L323" i="1" s="1"/>
  <c r="I324" i="1"/>
  <c r="H324" i="1" s="1"/>
  <c r="L324" i="1" s="1" a="1"/>
  <c r="L324" i="1" s="1"/>
  <c r="I325" i="1"/>
  <c r="H325" i="1" s="1"/>
  <c r="L325" i="1" s="1" a="1"/>
  <c r="L325" i="1" s="1"/>
  <c r="I326" i="1"/>
  <c r="H326" i="1" s="1"/>
  <c r="L326" i="1" s="1" a="1"/>
  <c r="L326" i="1" s="1"/>
  <c r="I327" i="1"/>
  <c r="H327" i="1" s="1"/>
  <c r="L327" i="1" s="1" a="1"/>
  <c r="L327" i="1" s="1"/>
  <c r="I328" i="1"/>
  <c r="H328" i="1" s="1"/>
  <c r="L328" i="1" s="1" a="1"/>
  <c r="L328" i="1" s="1"/>
  <c r="I329" i="1"/>
  <c r="H329" i="1" s="1"/>
  <c r="L329" i="1" s="1" a="1"/>
  <c r="L329" i="1" s="1"/>
  <c r="I330" i="1"/>
  <c r="H330" i="1" s="1"/>
  <c r="L330" i="1" s="1" a="1"/>
  <c r="L330" i="1" s="1"/>
  <c r="I331" i="1"/>
  <c r="H331" i="1" s="1"/>
  <c r="L331" i="1" s="1" a="1"/>
  <c r="L331" i="1" s="1"/>
  <c r="I332" i="1"/>
  <c r="H332" i="1" s="1"/>
  <c r="L332" i="1" s="1" a="1"/>
  <c r="L332" i="1" s="1"/>
  <c r="I333" i="1"/>
  <c r="H333" i="1" s="1"/>
  <c r="L333" i="1" s="1" a="1"/>
  <c r="L333" i="1" s="1"/>
  <c r="I334" i="1"/>
  <c r="H334" i="1" s="1"/>
  <c r="L334" i="1" s="1" a="1"/>
  <c r="L334" i="1" s="1"/>
  <c r="I335" i="1"/>
  <c r="H335" i="1" s="1"/>
  <c r="L335" i="1" s="1" a="1"/>
  <c r="L335" i="1" s="1"/>
  <c r="I336" i="1"/>
  <c r="H336" i="1" s="1"/>
  <c r="L336" i="1" s="1" a="1"/>
  <c r="L336" i="1" s="1"/>
  <c r="I337" i="1"/>
  <c r="H337" i="1" s="1"/>
  <c r="L337" i="1" s="1" a="1"/>
  <c r="L337" i="1" s="1"/>
  <c r="I338" i="1"/>
  <c r="H338" i="1" s="1"/>
  <c r="L338" i="1" s="1" a="1"/>
  <c r="L338" i="1" s="1"/>
  <c r="I339" i="1"/>
  <c r="H339" i="1" s="1"/>
  <c r="L339" i="1" s="1" a="1"/>
  <c r="L339" i="1" s="1"/>
  <c r="I340" i="1"/>
  <c r="H340" i="1" s="1"/>
  <c r="L340" i="1" s="1" a="1"/>
  <c r="L340" i="1" s="1"/>
  <c r="I341" i="1"/>
  <c r="H341" i="1" s="1"/>
  <c r="L341" i="1" s="1" a="1"/>
  <c r="L341" i="1" s="1"/>
  <c r="I342" i="1"/>
  <c r="H342" i="1" s="1"/>
  <c r="L342" i="1" s="1" a="1"/>
  <c r="L342" i="1" s="1"/>
  <c r="I343" i="1"/>
  <c r="H343" i="1" s="1"/>
  <c r="L343" i="1" s="1" a="1"/>
  <c r="L343" i="1" s="1"/>
  <c r="I344" i="1"/>
  <c r="H344" i="1" s="1"/>
  <c r="L344" i="1" s="1" a="1"/>
  <c r="L344" i="1" s="1"/>
  <c r="I345" i="1"/>
  <c r="H345" i="1" s="1"/>
  <c r="L345" i="1" s="1" a="1"/>
  <c r="L345" i="1" s="1"/>
  <c r="I346" i="1"/>
  <c r="H346" i="1" s="1"/>
  <c r="L346" i="1" s="1" a="1"/>
  <c r="L346" i="1" s="1"/>
  <c r="I347" i="1"/>
  <c r="H347" i="1" s="1"/>
  <c r="L347" i="1" s="1" a="1"/>
  <c r="L347" i="1" s="1"/>
  <c r="I348" i="1"/>
  <c r="H348" i="1" s="1"/>
  <c r="L348" i="1" s="1" a="1"/>
  <c r="L348" i="1" s="1"/>
  <c r="I349" i="1"/>
  <c r="H349" i="1" s="1"/>
  <c r="L349" i="1" s="1" a="1"/>
  <c r="L349" i="1" s="1"/>
  <c r="I350" i="1"/>
  <c r="H350" i="1" s="1"/>
  <c r="L350" i="1" s="1" a="1"/>
  <c r="L350" i="1" s="1"/>
  <c r="I351" i="1"/>
  <c r="H351" i="1" s="1"/>
  <c r="L351" i="1" s="1" a="1"/>
  <c r="L351" i="1" s="1"/>
  <c r="I352" i="1"/>
  <c r="H352" i="1" s="1"/>
  <c r="L352" i="1" s="1" a="1"/>
  <c r="L352" i="1" s="1"/>
  <c r="I353" i="1"/>
  <c r="H353" i="1" s="1"/>
  <c r="L353" i="1" s="1" a="1"/>
  <c r="L353" i="1" s="1"/>
  <c r="I354" i="1"/>
  <c r="H354" i="1" s="1"/>
  <c r="L354" i="1" s="1" a="1"/>
  <c r="L354" i="1" s="1"/>
  <c r="I355" i="1"/>
  <c r="H355" i="1" s="1"/>
  <c r="L355" i="1" s="1" a="1"/>
  <c r="L355" i="1" s="1"/>
  <c r="I356" i="1"/>
  <c r="H356" i="1" s="1"/>
  <c r="L356" i="1" s="1" a="1"/>
  <c r="L356" i="1" s="1"/>
  <c r="I357" i="1"/>
  <c r="H357" i="1" s="1"/>
  <c r="L357" i="1" s="1" a="1"/>
  <c r="L357" i="1" s="1"/>
  <c r="I358" i="1"/>
  <c r="H358" i="1" s="1"/>
  <c r="L358" i="1" s="1" a="1"/>
  <c r="L358" i="1" s="1"/>
  <c r="I359" i="1"/>
  <c r="H359" i="1" s="1"/>
  <c r="L359" i="1" s="1" a="1"/>
  <c r="L359" i="1" s="1"/>
  <c r="I360" i="1"/>
  <c r="H360" i="1" s="1"/>
  <c r="L360" i="1" s="1" a="1"/>
  <c r="L360" i="1" s="1"/>
  <c r="I361" i="1"/>
  <c r="H361" i="1" s="1"/>
  <c r="L361" i="1" s="1" a="1"/>
  <c r="L361" i="1" s="1"/>
  <c r="I362" i="1"/>
  <c r="H362" i="1" s="1"/>
  <c r="L362" i="1" s="1" a="1"/>
  <c r="L362" i="1" s="1"/>
  <c r="I363" i="1"/>
  <c r="H363" i="1" s="1"/>
  <c r="L363" i="1" s="1" a="1"/>
  <c r="L363" i="1" s="1"/>
  <c r="I364" i="1"/>
  <c r="H364" i="1" s="1"/>
  <c r="L364" i="1" s="1" a="1"/>
  <c r="L364" i="1" s="1"/>
  <c r="I365" i="1"/>
  <c r="H365" i="1" s="1"/>
  <c r="L365" i="1" s="1" a="1"/>
  <c r="L365" i="1" s="1"/>
  <c r="I366" i="1"/>
  <c r="H366" i="1" s="1"/>
  <c r="L366" i="1" s="1" a="1"/>
  <c r="L366" i="1" s="1"/>
  <c r="I367" i="1"/>
  <c r="H367" i="1" s="1"/>
  <c r="L367" i="1" s="1" a="1"/>
  <c r="L367" i="1" s="1"/>
  <c r="I368" i="1"/>
  <c r="H368" i="1" s="1"/>
  <c r="L368" i="1" s="1" a="1"/>
  <c r="L368" i="1" s="1"/>
  <c r="I369" i="1"/>
  <c r="I370" i="1"/>
  <c r="H370" i="1" s="1"/>
  <c r="L370" i="1" s="1" a="1"/>
  <c r="L370" i="1" s="1"/>
  <c r="I371" i="1"/>
  <c r="H371" i="1" s="1"/>
  <c r="L371" i="1" s="1" a="1"/>
  <c r="L371" i="1" s="1"/>
  <c r="I372" i="1"/>
  <c r="H372" i="1" s="1"/>
  <c r="L372" i="1" s="1" a="1"/>
  <c r="L372" i="1" s="1"/>
  <c r="I373" i="1"/>
  <c r="I374" i="1"/>
  <c r="H374" i="1" s="1"/>
  <c r="L374" i="1" s="1" a="1"/>
  <c r="L374" i="1" s="1"/>
  <c r="I375" i="1"/>
  <c r="H375" i="1" s="1"/>
  <c r="L375" i="1" s="1" a="1"/>
  <c r="L375" i="1" s="1"/>
  <c r="I376" i="1"/>
  <c r="H376" i="1" s="1"/>
  <c r="L376" i="1" s="1" a="1"/>
  <c r="L376" i="1" s="1"/>
  <c r="I377" i="1"/>
  <c r="I378" i="1"/>
  <c r="H378" i="1" s="1"/>
  <c r="L378" i="1" s="1" a="1"/>
  <c r="L378" i="1" s="1"/>
  <c r="I379" i="1"/>
  <c r="H379" i="1" s="1"/>
  <c r="L379" i="1" s="1" a="1"/>
  <c r="L379" i="1" s="1"/>
  <c r="I380" i="1"/>
  <c r="H380" i="1" s="1"/>
  <c r="L380" i="1" s="1" a="1"/>
  <c r="L380" i="1" s="1"/>
  <c r="I381" i="1"/>
  <c r="I382" i="1"/>
  <c r="H382" i="1" s="1"/>
  <c r="L382" i="1" s="1" a="1"/>
  <c r="L382" i="1" s="1"/>
  <c r="I383" i="1"/>
  <c r="H383" i="1" s="1"/>
  <c r="L383" i="1" s="1" a="1"/>
  <c r="L383" i="1" s="1"/>
  <c r="I384" i="1"/>
  <c r="H384" i="1" s="1"/>
  <c r="L384" i="1" s="1" a="1"/>
  <c r="L384" i="1" s="1"/>
  <c r="I385" i="1"/>
  <c r="I386" i="1"/>
  <c r="H386" i="1" s="1"/>
  <c r="L386" i="1" s="1" a="1"/>
  <c r="L386" i="1" s="1"/>
  <c r="I387" i="1"/>
  <c r="H387" i="1" s="1"/>
  <c r="L387" i="1" s="1" a="1"/>
  <c r="L387" i="1" s="1"/>
  <c r="I388" i="1"/>
  <c r="H388" i="1" s="1"/>
  <c r="L388" i="1" s="1" a="1"/>
  <c r="L388" i="1" s="1"/>
  <c r="I389" i="1"/>
  <c r="I390" i="1"/>
  <c r="H390" i="1" s="1"/>
  <c r="L390" i="1" s="1" a="1"/>
  <c r="L390" i="1" s="1"/>
  <c r="I391" i="1"/>
  <c r="H391" i="1" s="1"/>
  <c r="L391" i="1" s="1" a="1"/>
  <c r="L391" i="1" s="1"/>
  <c r="I392" i="1"/>
  <c r="H392" i="1" s="1"/>
  <c r="L392" i="1" s="1" a="1"/>
  <c r="L392" i="1" s="1"/>
  <c r="I393" i="1"/>
  <c r="I394" i="1"/>
  <c r="H394" i="1" s="1"/>
  <c r="L394" i="1" s="1" a="1"/>
  <c r="L394" i="1" s="1"/>
  <c r="I395" i="1"/>
  <c r="H395" i="1" s="1"/>
  <c r="L395" i="1" s="1" a="1"/>
  <c r="L395" i="1" s="1"/>
  <c r="I396" i="1"/>
  <c r="H396" i="1" s="1"/>
  <c r="L396" i="1" s="1" a="1"/>
  <c r="L396" i="1" s="1"/>
  <c r="I397" i="1"/>
  <c r="I398" i="1"/>
  <c r="H398" i="1" s="1"/>
  <c r="L398" i="1" s="1" a="1"/>
  <c r="L398" i="1" s="1"/>
  <c r="I399" i="1"/>
  <c r="H399" i="1" s="1"/>
  <c r="L399" i="1" s="1" a="1"/>
  <c r="L399" i="1" s="1"/>
  <c r="I400" i="1"/>
  <c r="H400" i="1" s="1"/>
  <c r="L400" i="1" s="1" a="1"/>
  <c r="L400" i="1" s="1"/>
  <c r="I401" i="1"/>
  <c r="I402" i="1"/>
  <c r="H402" i="1" s="1"/>
  <c r="L402" i="1" s="1" a="1"/>
  <c r="L402" i="1" s="1"/>
  <c r="I403" i="1"/>
  <c r="H403" i="1" s="1"/>
  <c r="L403" i="1" s="1" a="1"/>
  <c r="L403" i="1" s="1"/>
  <c r="I404" i="1"/>
  <c r="H404" i="1" s="1"/>
  <c r="L404" i="1" s="1" a="1"/>
  <c r="L404" i="1" s="1"/>
  <c r="I405" i="1"/>
  <c r="I406" i="1"/>
  <c r="H406" i="1" s="1"/>
  <c r="L406" i="1" s="1" a="1"/>
  <c r="L406" i="1" s="1"/>
  <c r="I407" i="1"/>
  <c r="H407" i="1" s="1"/>
  <c r="L407" i="1" s="1" a="1"/>
  <c r="L407" i="1" s="1"/>
  <c r="I408" i="1"/>
  <c r="H408" i="1" s="1"/>
  <c r="L408" i="1" s="1" a="1"/>
  <c r="L408" i="1" s="1"/>
  <c r="I409" i="1"/>
  <c r="I410" i="1"/>
  <c r="H410" i="1" s="1"/>
  <c r="L410" i="1" s="1" a="1"/>
  <c r="L410" i="1" s="1"/>
  <c r="I411" i="1"/>
  <c r="H411" i="1" s="1"/>
  <c r="L411" i="1" s="1" a="1"/>
  <c r="L411" i="1" s="1"/>
  <c r="I412" i="1"/>
  <c r="H412" i="1" s="1"/>
  <c r="L412" i="1" s="1" a="1"/>
  <c r="L412" i="1" s="1"/>
  <c r="I413" i="1"/>
  <c r="I414" i="1"/>
  <c r="H414" i="1" s="1"/>
  <c r="L414" i="1" s="1" a="1"/>
  <c r="L414" i="1" s="1"/>
  <c r="I415" i="1"/>
  <c r="H415" i="1" s="1"/>
  <c r="L415" i="1" s="1" a="1"/>
  <c r="L415" i="1" s="1"/>
  <c r="I416" i="1"/>
  <c r="H416" i="1" s="1"/>
  <c r="L416" i="1" s="1" a="1"/>
  <c r="L416" i="1" s="1"/>
  <c r="I417" i="1"/>
  <c r="I418" i="1"/>
  <c r="H418" i="1" s="1"/>
  <c r="L418" i="1" s="1" a="1"/>
  <c r="L418" i="1" s="1"/>
  <c r="I419" i="1"/>
  <c r="H419" i="1" s="1"/>
  <c r="L419" i="1" s="1" a="1"/>
  <c r="L419" i="1" s="1"/>
  <c r="I420" i="1"/>
  <c r="H420" i="1" s="1"/>
  <c r="L420" i="1" s="1" a="1"/>
  <c r="L420" i="1" s="1"/>
  <c r="I421" i="1"/>
  <c r="I422" i="1"/>
  <c r="H422" i="1" s="1"/>
  <c r="L422" i="1" s="1" a="1"/>
  <c r="L422" i="1" s="1"/>
  <c r="I423" i="1"/>
  <c r="H423" i="1" s="1"/>
  <c r="L423" i="1" s="1" a="1"/>
  <c r="L423" i="1" s="1"/>
  <c r="I424" i="1"/>
  <c r="H424" i="1" s="1"/>
  <c r="L424" i="1" s="1" a="1"/>
  <c r="L424" i="1" s="1"/>
  <c r="I425" i="1"/>
  <c r="I426" i="1"/>
  <c r="H426" i="1" s="1"/>
  <c r="L426" i="1" s="1" a="1"/>
  <c r="L426" i="1" s="1"/>
  <c r="I427" i="1"/>
  <c r="H427" i="1" s="1"/>
  <c r="L427" i="1" s="1" a="1"/>
  <c r="L427" i="1" s="1"/>
  <c r="I428" i="1"/>
  <c r="H428" i="1" s="1"/>
  <c r="L428" i="1" s="1" a="1"/>
  <c r="L428" i="1" s="1"/>
  <c r="I429" i="1"/>
  <c r="I430" i="1"/>
  <c r="H430" i="1" s="1"/>
  <c r="L430" i="1" s="1" a="1"/>
  <c r="L430" i="1" s="1"/>
  <c r="I431" i="1"/>
  <c r="H431" i="1" s="1"/>
  <c r="L431" i="1" s="1" a="1"/>
  <c r="L431" i="1" s="1"/>
  <c r="I432" i="1"/>
  <c r="H432" i="1" s="1"/>
  <c r="L432" i="1" s="1" a="1"/>
  <c r="L432" i="1" s="1"/>
  <c r="I433" i="1"/>
  <c r="I434" i="1"/>
  <c r="H434" i="1" s="1"/>
  <c r="L434" i="1" s="1" a="1"/>
  <c r="L434" i="1" s="1"/>
  <c r="I435" i="1"/>
  <c r="H435" i="1" s="1"/>
  <c r="L435" i="1" s="1" a="1"/>
  <c r="L435" i="1" s="1"/>
  <c r="I436" i="1"/>
  <c r="H436" i="1" s="1"/>
  <c r="L436" i="1" s="1" a="1"/>
  <c r="L436" i="1" s="1"/>
  <c r="I437" i="1"/>
  <c r="I438" i="1"/>
  <c r="H438" i="1" s="1"/>
  <c r="L438" i="1" s="1" a="1"/>
  <c r="L438" i="1" s="1"/>
  <c r="I439" i="1"/>
  <c r="H439" i="1" s="1"/>
  <c r="L439" i="1" s="1" a="1"/>
  <c r="L439" i="1" s="1"/>
  <c r="I440" i="1"/>
  <c r="H440" i="1" s="1"/>
  <c r="L440" i="1" s="1" a="1"/>
  <c r="L440" i="1" s="1"/>
  <c r="I441" i="1"/>
  <c r="I442" i="1"/>
  <c r="H442" i="1" s="1"/>
  <c r="L442" i="1" s="1" a="1"/>
  <c r="L442" i="1" s="1"/>
  <c r="I443" i="1"/>
  <c r="H443" i="1" s="1"/>
  <c r="L443" i="1" s="1" a="1"/>
  <c r="L443" i="1" s="1"/>
  <c r="I444" i="1"/>
  <c r="H444" i="1" s="1"/>
  <c r="L444" i="1" s="1" a="1"/>
  <c r="L444" i="1" s="1"/>
  <c r="I445" i="1"/>
  <c r="I446" i="1"/>
  <c r="H446" i="1" s="1"/>
  <c r="L446" i="1" s="1" a="1"/>
  <c r="L446" i="1" s="1"/>
  <c r="I447" i="1"/>
  <c r="H447" i="1" s="1"/>
  <c r="L447" i="1" s="1" a="1"/>
  <c r="L447" i="1" s="1"/>
  <c r="I448" i="1"/>
  <c r="H448" i="1" s="1"/>
  <c r="L448" i="1" s="1" a="1"/>
  <c r="L448" i="1" s="1"/>
  <c r="I449" i="1"/>
  <c r="I450" i="1"/>
  <c r="H450" i="1" s="1"/>
  <c r="L450" i="1" s="1" a="1"/>
  <c r="L450" i="1" s="1"/>
  <c r="I451" i="1"/>
  <c r="H451" i="1" s="1"/>
  <c r="L451" i="1" s="1" a="1"/>
  <c r="L451" i="1" s="1"/>
  <c r="I452" i="1"/>
  <c r="H452" i="1" s="1"/>
  <c r="L452" i="1" s="1" a="1"/>
  <c r="L452" i="1" s="1"/>
  <c r="I453" i="1"/>
  <c r="I454" i="1"/>
  <c r="H454" i="1" s="1"/>
  <c r="L454" i="1" s="1" a="1"/>
  <c r="L454" i="1" s="1"/>
  <c r="I455" i="1"/>
  <c r="H455" i="1" s="1"/>
  <c r="L455" i="1" s="1" a="1"/>
  <c r="L455" i="1" s="1"/>
  <c r="I456" i="1"/>
  <c r="H456" i="1" s="1"/>
  <c r="L456" i="1" s="1" a="1"/>
  <c r="L456" i="1" s="1"/>
  <c r="I457" i="1"/>
  <c r="I458" i="1"/>
  <c r="H458" i="1" s="1"/>
  <c r="L458" i="1" s="1" a="1"/>
  <c r="L458" i="1" s="1"/>
  <c r="I459" i="1"/>
  <c r="H459" i="1" s="1"/>
  <c r="L459" i="1" s="1" a="1"/>
  <c r="L459" i="1" s="1"/>
  <c r="I460" i="1"/>
  <c r="I461" i="1"/>
  <c r="I462" i="1"/>
  <c r="H462" i="1" s="1"/>
  <c r="L462" i="1" s="1" a="1"/>
  <c r="L462" i="1" s="1"/>
  <c r="I463" i="1"/>
  <c r="H463" i="1" s="1"/>
  <c r="L463" i="1" s="1" a="1"/>
  <c r="L463" i="1" s="1"/>
  <c r="I464" i="1"/>
  <c r="H464" i="1" s="1"/>
  <c r="L464" i="1" s="1" a="1"/>
  <c r="L464" i="1" s="1"/>
  <c r="I465" i="1"/>
  <c r="I466" i="1"/>
  <c r="H466" i="1" s="1"/>
  <c r="L466" i="1" s="1" a="1"/>
  <c r="L466" i="1" s="1"/>
  <c r="I467" i="1"/>
  <c r="H467" i="1" s="1"/>
  <c r="L467" i="1" s="1" a="1"/>
  <c r="L467" i="1" s="1"/>
  <c r="I468" i="1"/>
  <c r="H468" i="1" s="1"/>
  <c r="L468" i="1" s="1" a="1"/>
  <c r="L468" i="1" s="1"/>
  <c r="I469" i="1"/>
  <c r="I470" i="1"/>
  <c r="H470" i="1" s="1"/>
  <c r="L470" i="1" s="1" a="1"/>
  <c r="L470" i="1" s="1"/>
  <c r="I471" i="1"/>
  <c r="H471" i="1" s="1"/>
  <c r="L471" i="1" s="1" a="1"/>
  <c r="L471" i="1" s="1"/>
  <c r="I472" i="1"/>
  <c r="H472" i="1" s="1"/>
  <c r="L472" i="1" s="1" a="1"/>
  <c r="L472" i="1" s="1"/>
  <c r="I473" i="1"/>
  <c r="I474" i="1"/>
  <c r="H474" i="1" s="1"/>
  <c r="L474" i="1" s="1" a="1"/>
  <c r="L474" i="1" s="1"/>
  <c r="I475" i="1"/>
  <c r="H475" i="1" s="1"/>
  <c r="L475" i="1" s="1" a="1"/>
  <c r="L475" i="1" s="1"/>
  <c r="I476" i="1"/>
  <c r="H476" i="1" s="1"/>
  <c r="L476" i="1" s="1" a="1"/>
  <c r="L476" i="1" s="1"/>
  <c r="I477" i="1"/>
  <c r="I478" i="1"/>
  <c r="H478" i="1" s="1"/>
  <c r="L478" i="1" s="1" a="1"/>
  <c r="L478" i="1" s="1"/>
  <c r="I479" i="1"/>
  <c r="H479" i="1" s="1"/>
  <c r="L479" i="1" s="1" a="1"/>
  <c r="L479" i="1" s="1"/>
  <c r="I480" i="1"/>
  <c r="H480" i="1" s="1"/>
  <c r="L480" i="1" s="1" a="1"/>
  <c r="L480" i="1" s="1"/>
  <c r="I481" i="1"/>
  <c r="I482" i="1"/>
  <c r="H482" i="1" s="1"/>
  <c r="L482" i="1" s="1" a="1"/>
  <c r="L482" i="1" s="1"/>
  <c r="I483" i="1"/>
  <c r="H483" i="1" s="1"/>
  <c r="L483" i="1" s="1" a="1"/>
  <c r="L483" i="1" s="1"/>
  <c r="I484" i="1"/>
  <c r="H484" i="1" s="1"/>
  <c r="L484" i="1" s="1" a="1"/>
  <c r="L484" i="1" s="1"/>
  <c r="I485" i="1"/>
  <c r="I486" i="1"/>
  <c r="H486" i="1" s="1"/>
  <c r="L486" i="1" s="1" a="1"/>
  <c r="L486" i="1" s="1"/>
  <c r="I487" i="1"/>
  <c r="H487" i="1" s="1"/>
  <c r="L487" i="1" s="1" a="1"/>
  <c r="L487" i="1" s="1"/>
  <c r="I488" i="1"/>
  <c r="H488" i="1" s="1"/>
  <c r="L488" i="1" s="1" a="1"/>
  <c r="L488" i="1" s="1"/>
  <c r="I489" i="1"/>
  <c r="I490" i="1"/>
  <c r="H490" i="1" s="1"/>
  <c r="L490" i="1" s="1" a="1"/>
  <c r="L490" i="1" s="1"/>
  <c r="I491" i="1"/>
  <c r="H491" i="1" s="1"/>
  <c r="L491" i="1" s="1" a="1"/>
  <c r="L491" i="1" s="1"/>
  <c r="I492" i="1"/>
  <c r="H492" i="1" s="1"/>
  <c r="L492" i="1" s="1" a="1"/>
  <c r="L492" i="1" s="1"/>
  <c r="I493" i="1"/>
  <c r="H493" i="1" s="1"/>
  <c r="L493" i="1" s="1" a="1"/>
  <c r="L493" i="1" s="1"/>
  <c r="I494" i="1"/>
  <c r="H494" i="1" s="1"/>
  <c r="L494" i="1" s="1" a="1"/>
  <c r="L494" i="1" s="1"/>
  <c r="I495" i="1"/>
  <c r="H495" i="1" s="1"/>
  <c r="L495" i="1" s="1" a="1"/>
  <c r="L495" i="1" s="1"/>
  <c r="I496" i="1"/>
  <c r="H496" i="1" s="1"/>
  <c r="L496" i="1" s="1" a="1"/>
  <c r="L496" i="1" s="1"/>
  <c r="I497" i="1"/>
  <c r="H497" i="1" s="1"/>
  <c r="L497" i="1" s="1" a="1"/>
  <c r="L497" i="1" s="1"/>
  <c r="I498" i="1"/>
  <c r="H498" i="1" s="1"/>
  <c r="L498" i="1" s="1" a="1"/>
  <c r="L498" i="1" s="1"/>
  <c r="I499" i="1"/>
  <c r="H499" i="1" s="1"/>
  <c r="L499" i="1" s="1" a="1"/>
  <c r="L499" i="1" s="1"/>
  <c r="I500" i="1"/>
  <c r="H500" i="1" s="1"/>
  <c r="L500" i="1" s="1" a="1"/>
  <c r="L500" i="1" s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H734" i="1" s="1"/>
  <c r="I735" i="1"/>
  <c r="H735" i="1" s="1"/>
  <c r="I2" i="1"/>
  <c r="H723" i="1" l="1"/>
  <c r="L723" i="1" s="1" a="1"/>
  <c r="L723" i="1" s="1"/>
  <c r="M723" i="1" s="1"/>
  <c r="P723" i="1"/>
  <c r="H715" i="1"/>
  <c r="L715" i="1" s="1" a="1"/>
  <c r="L715" i="1" s="1"/>
  <c r="M715" i="1" s="1"/>
  <c r="P715" i="1"/>
  <c r="H703" i="1"/>
  <c r="L703" i="1" s="1" a="1"/>
  <c r="L703" i="1" s="1"/>
  <c r="M703" i="1" s="1"/>
  <c r="P703" i="1"/>
  <c r="H691" i="1"/>
  <c r="L691" i="1" s="1" a="1"/>
  <c r="L691" i="1" s="1"/>
  <c r="M691" i="1" s="1"/>
  <c r="P691" i="1"/>
  <c r="H679" i="1"/>
  <c r="L679" i="1" s="1" a="1"/>
  <c r="L679" i="1" s="1"/>
  <c r="M679" i="1" s="1"/>
  <c r="P679" i="1"/>
  <c r="H671" i="1"/>
  <c r="L671" i="1" s="1" a="1"/>
  <c r="L671" i="1" s="1"/>
  <c r="M671" i="1" s="1"/>
  <c r="P671" i="1"/>
  <c r="H663" i="1"/>
  <c r="L663" i="1" s="1" a="1"/>
  <c r="L663" i="1" s="1"/>
  <c r="M663" i="1" s="1"/>
  <c r="P663" i="1"/>
  <c r="H651" i="1"/>
  <c r="L651" i="1" s="1" a="1"/>
  <c r="L651" i="1" s="1"/>
  <c r="M651" i="1" s="1"/>
  <c r="P651" i="1"/>
  <c r="H639" i="1"/>
  <c r="L639" i="1" s="1" a="1"/>
  <c r="L639" i="1" s="1"/>
  <c r="M639" i="1" s="1"/>
  <c r="P639" i="1"/>
  <c r="H627" i="1"/>
  <c r="L627" i="1" s="1" a="1"/>
  <c r="L627" i="1" s="1"/>
  <c r="M627" i="1" s="1"/>
  <c r="P627" i="1"/>
  <c r="H619" i="1"/>
  <c r="L619" i="1" s="1" a="1"/>
  <c r="L619" i="1" s="1"/>
  <c r="M619" i="1" s="1"/>
  <c r="P619" i="1"/>
  <c r="H611" i="1"/>
  <c r="L611" i="1" s="1" a="1"/>
  <c r="L611" i="1" s="1"/>
  <c r="M611" i="1" s="1"/>
  <c r="P611" i="1"/>
  <c r="H599" i="1"/>
  <c r="L599" i="1" s="1" a="1"/>
  <c r="L599" i="1" s="1"/>
  <c r="M599" i="1" s="1"/>
  <c r="P599" i="1"/>
  <c r="H591" i="1"/>
  <c r="L591" i="1" s="1" a="1"/>
  <c r="L591" i="1" s="1"/>
  <c r="M591" i="1" s="1"/>
  <c r="P591" i="1"/>
  <c r="H583" i="1"/>
  <c r="L583" i="1" s="1" a="1"/>
  <c r="L583" i="1" s="1"/>
  <c r="M583" i="1" s="1"/>
  <c r="P583" i="1"/>
  <c r="H571" i="1"/>
  <c r="L571" i="1" s="1" a="1"/>
  <c r="L571" i="1" s="1"/>
  <c r="M571" i="1" s="1"/>
  <c r="P571" i="1"/>
  <c r="H559" i="1"/>
  <c r="L559" i="1" s="1" a="1"/>
  <c r="L559" i="1" s="1"/>
  <c r="M559" i="1" s="1"/>
  <c r="P559" i="1"/>
  <c r="H547" i="1"/>
  <c r="L547" i="1" s="1" a="1"/>
  <c r="L547" i="1" s="1"/>
  <c r="M547" i="1" s="1"/>
  <c r="P547" i="1"/>
  <c r="H535" i="1"/>
  <c r="L535" i="1" s="1" a="1"/>
  <c r="L535" i="1" s="1"/>
  <c r="M535" i="1" s="1"/>
  <c r="P535" i="1"/>
  <c r="H523" i="1"/>
  <c r="L523" i="1" s="1" a="1"/>
  <c r="L523" i="1" s="1"/>
  <c r="M523" i="1" s="1"/>
  <c r="P523" i="1"/>
  <c r="H515" i="1"/>
  <c r="L515" i="1" s="1" a="1"/>
  <c r="L515" i="1" s="1"/>
  <c r="M515" i="1" s="1"/>
  <c r="P515" i="1"/>
  <c r="H732" i="1"/>
  <c r="L732" i="1" s="1" a="1"/>
  <c r="L732" i="1" s="1"/>
  <c r="M732" i="1" s="1"/>
  <c r="P732" i="1"/>
  <c r="H728" i="1"/>
  <c r="L728" i="1" s="1" a="1"/>
  <c r="L728" i="1" s="1"/>
  <c r="M728" i="1" s="1"/>
  <c r="P728" i="1"/>
  <c r="H724" i="1"/>
  <c r="L724" i="1" s="1" a="1"/>
  <c r="L724" i="1" s="1"/>
  <c r="M724" i="1" s="1"/>
  <c r="P724" i="1"/>
  <c r="H720" i="1"/>
  <c r="L720" i="1" s="1" a="1"/>
  <c r="L720" i="1" s="1"/>
  <c r="M720" i="1" s="1"/>
  <c r="P720" i="1"/>
  <c r="H716" i="1"/>
  <c r="L716" i="1" s="1" a="1"/>
  <c r="L716" i="1" s="1"/>
  <c r="M716" i="1" s="1"/>
  <c r="P716" i="1"/>
  <c r="H712" i="1"/>
  <c r="L712" i="1" s="1" a="1"/>
  <c r="L712" i="1" s="1"/>
  <c r="M712" i="1" s="1"/>
  <c r="P712" i="1"/>
  <c r="H708" i="1"/>
  <c r="L708" i="1" s="1" a="1"/>
  <c r="L708" i="1" s="1"/>
  <c r="M708" i="1" s="1"/>
  <c r="P708" i="1"/>
  <c r="H704" i="1"/>
  <c r="L704" i="1" s="1" a="1"/>
  <c r="L704" i="1" s="1"/>
  <c r="M704" i="1" s="1"/>
  <c r="P704" i="1"/>
  <c r="H700" i="1"/>
  <c r="L700" i="1" s="1" a="1"/>
  <c r="L700" i="1" s="1"/>
  <c r="M700" i="1" s="1"/>
  <c r="P700" i="1"/>
  <c r="H696" i="1"/>
  <c r="L696" i="1" s="1" a="1"/>
  <c r="L696" i="1" s="1"/>
  <c r="M696" i="1" s="1"/>
  <c r="P696" i="1"/>
  <c r="H692" i="1"/>
  <c r="L692" i="1" s="1" a="1"/>
  <c r="L692" i="1" s="1"/>
  <c r="M692" i="1" s="1"/>
  <c r="P692" i="1"/>
  <c r="H688" i="1"/>
  <c r="L688" i="1" s="1" a="1"/>
  <c r="L688" i="1" s="1"/>
  <c r="M688" i="1" s="1"/>
  <c r="P688" i="1"/>
  <c r="H684" i="1"/>
  <c r="L684" i="1" s="1" a="1"/>
  <c r="L684" i="1" s="1"/>
  <c r="M684" i="1" s="1"/>
  <c r="P684" i="1"/>
  <c r="H680" i="1"/>
  <c r="L680" i="1" s="1" a="1"/>
  <c r="L680" i="1" s="1"/>
  <c r="M680" i="1" s="1"/>
  <c r="P680" i="1"/>
  <c r="H676" i="1"/>
  <c r="L676" i="1" s="1" a="1"/>
  <c r="L676" i="1" s="1"/>
  <c r="M676" i="1" s="1"/>
  <c r="P676" i="1"/>
  <c r="H672" i="1"/>
  <c r="L672" i="1" s="1" a="1"/>
  <c r="L672" i="1" s="1"/>
  <c r="M672" i="1" s="1"/>
  <c r="P672" i="1"/>
  <c r="H668" i="1"/>
  <c r="L668" i="1" s="1" a="1"/>
  <c r="L668" i="1" s="1"/>
  <c r="M668" i="1" s="1"/>
  <c r="P668" i="1"/>
  <c r="H664" i="1"/>
  <c r="L664" i="1" s="1" a="1"/>
  <c r="L664" i="1" s="1"/>
  <c r="M664" i="1" s="1"/>
  <c r="P664" i="1"/>
  <c r="H660" i="1"/>
  <c r="L660" i="1" s="1" a="1"/>
  <c r="L660" i="1" s="1"/>
  <c r="M660" i="1" s="1"/>
  <c r="P660" i="1"/>
  <c r="H656" i="1"/>
  <c r="L656" i="1" s="1" a="1"/>
  <c r="L656" i="1" s="1"/>
  <c r="M656" i="1" s="1"/>
  <c r="P656" i="1"/>
  <c r="H652" i="1"/>
  <c r="L652" i="1" s="1" a="1"/>
  <c r="L652" i="1" s="1"/>
  <c r="M652" i="1" s="1"/>
  <c r="P652" i="1"/>
  <c r="H648" i="1"/>
  <c r="L648" i="1" s="1" a="1"/>
  <c r="L648" i="1" s="1"/>
  <c r="M648" i="1" s="1"/>
  <c r="P648" i="1"/>
  <c r="H644" i="1"/>
  <c r="L644" i="1" s="1" a="1"/>
  <c r="L644" i="1" s="1"/>
  <c r="M644" i="1" s="1"/>
  <c r="P644" i="1"/>
  <c r="H640" i="1"/>
  <c r="L640" i="1" s="1" a="1"/>
  <c r="L640" i="1" s="1"/>
  <c r="M640" i="1" s="1"/>
  <c r="P640" i="1"/>
  <c r="H636" i="1"/>
  <c r="L636" i="1" s="1" a="1"/>
  <c r="L636" i="1" s="1"/>
  <c r="M636" i="1" s="1"/>
  <c r="P636" i="1"/>
  <c r="H632" i="1"/>
  <c r="L632" i="1" s="1" a="1"/>
  <c r="L632" i="1" s="1"/>
  <c r="M632" i="1" s="1"/>
  <c r="P632" i="1"/>
  <c r="H628" i="1"/>
  <c r="L628" i="1" s="1" a="1"/>
  <c r="L628" i="1" s="1"/>
  <c r="M628" i="1" s="1"/>
  <c r="P628" i="1"/>
  <c r="H624" i="1"/>
  <c r="L624" i="1" s="1" a="1"/>
  <c r="L624" i="1" s="1"/>
  <c r="M624" i="1" s="1"/>
  <c r="P624" i="1"/>
  <c r="H620" i="1"/>
  <c r="L620" i="1" s="1" a="1"/>
  <c r="L620" i="1" s="1"/>
  <c r="M620" i="1" s="1"/>
  <c r="P620" i="1"/>
  <c r="H616" i="1"/>
  <c r="L616" i="1" s="1" a="1"/>
  <c r="L616" i="1" s="1"/>
  <c r="M616" i="1" s="1"/>
  <c r="P616" i="1"/>
  <c r="H612" i="1"/>
  <c r="L612" i="1" s="1" a="1"/>
  <c r="L612" i="1" s="1"/>
  <c r="M612" i="1" s="1"/>
  <c r="P612" i="1"/>
  <c r="H608" i="1"/>
  <c r="L608" i="1" s="1" a="1"/>
  <c r="L608" i="1" s="1"/>
  <c r="M608" i="1" s="1"/>
  <c r="P608" i="1"/>
  <c r="H604" i="1"/>
  <c r="L604" i="1" s="1" a="1"/>
  <c r="L604" i="1" s="1"/>
  <c r="M604" i="1" s="1"/>
  <c r="P604" i="1"/>
  <c r="H600" i="1"/>
  <c r="L600" i="1" s="1" a="1"/>
  <c r="L600" i="1" s="1"/>
  <c r="M600" i="1" s="1"/>
  <c r="P600" i="1"/>
  <c r="H596" i="1"/>
  <c r="L596" i="1" s="1" a="1"/>
  <c r="L596" i="1" s="1"/>
  <c r="M596" i="1" s="1"/>
  <c r="P596" i="1"/>
  <c r="H592" i="1"/>
  <c r="L592" i="1" s="1" a="1"/>
  <c r="L592" i="1" s="1"/>
  <c r="M592" i="1" s="1"/>
  <c r="P592" i="1"/>
  <c r="H588" i="1"/>
  <c r="L588" i="1" s="1" a="1"/>
  <c r="L588" i="1" s="1"/>
  <c r="M588" i="1" s="1"/>
  <c r="P588" i="1"/>
  <c r="H584" i="1"/>
  <c r="L584" i="1" s="1" a="1"/>
  <c r="L584" i="1" s="1"/>
  <c r="M584" i="1" s="1"/>
  <c r="P584" i="1"/>
  <c r="H580" i="1"/>
  <c r="L580" i="1" s="1" a="1"/>
  <c r="L580" i="1" s="1"/>
  <c r="M580" i="1" s="1"/>
  <c r="P580" i="1"/>
  <c r="H576" i="1"/>
  <c r="L576" i="1" s="1" a="1"/>
  <c r="L576" i="1" s="1"/>
  <c r="M576" i="1" s="1"/>
  <c r="P576" i="1"/>
  <c r="H572" i="1"/>
  <c r="L572" i="1" s="1" a="1"/>
  <c r="L572" i="1" s="1"/>
  <c r="M572" i="1" s="1"/>
  <c r="P572" i="1"/>
  <c r="H568" i="1"/>
  <c r="L568" i="1" s="1" a="1"/>
  <c r="L568" i="1" s="1"/>
  <c r="M568" i="1" s="1"/>
  <c r="P568" i="1"/>
  <c r="H564" i="1"/>
  <c r="L564" i="1" s="1" a="1"/>
  <c r="L564" i="1" s="1"/>
  <c r="M564" i="1" s="1"/>
  <c r="P564" i="1"/>
  <c r="H560" i="1"/>
  <c r="L560" i="1" s="1" a="1"/>
  <c r="L560" i="1" s="1"/>
  <c r="M560" i="1" s="1"/>
  <c r="P560" i="1"/>
  <c r="H556" i="1"/>
  <c r="L556" i="1" s="1" a="1"/>
  <c r="L556" i="1" s="1"/>
  <c r="M556" i="1" s="1"/>
  <c r="P556" i="1"/>
  <c r="H552" i="1"/>
  <c r="L552" i="1" s="1" a="1"/>
  <c r="L552" i="1" s="1"/>
  <c r="M552" i="1" s="1"/>
  <c r="P552" i="1"/>
  <c r="H548" i="1"/>
  <c r="L548" i="1" s="1" a="1"/>
  <c r="L548" i="1" s="1"/>
  <c r="M548" i="1" s="1"/>
  <c r="P548" i="1"/>
  <c r="H544" i="1"/>
  <c r="L544" i="1" s="1" a="1"/>
  <c r="L544" i="1" s="1"/>
  <c r="M544" i="1" s="1"/>
  <c r="P544" i="1"/>
  <c r="H540" i="1"/>
  <c r="L540" i="1" s="1" a="1"/>
  <c r="L540" i="1" s="1"/>
  <c r="M540" i="1" s="1"/>
  <c r="P540" i="1"/>
  <c r="H536" i="1"/>
  <c r="L536" i="1" s="1" a="1"/>
  <c r="L536" i="1" s="1"/>
  <c r="M536" i="1" s="1"/>
  <c r="P536" i="1"/>
  <c r="H532" i="1"/>
  <c r="L532" i="1" s="1" a="1"/>
  <c r="L532" i="1" s="1"/>
  <c r="M532" i="1" s="1"/>
  <c r="P532" i="1"/>
  <c r="H528" i="1"/>
  <c r="L528" i="1" s="1" a="1"/>
  <c r="L528" i="1" s="1"/>
  <c r="M528" i="1" s="1"/>
  <c r="P528" i="1"/>
  <c r="H524" i="1"/>
  <c r="L524" i="1" s="1" a="1"/>
  <c r="L524" i="1" s="1"/>
  <c r="M524" i="1" s="1"/>
  <c r="P524" i="1"/>
  <c r="H520" i="1"/>
  <c r="L520" i="1" s="1" a="1"/>
  <c r="L520" i="1" s="1"/>
  <c r="M520" i="1" s="1"/>
  <c r="P520" i="1"/>
  <c r="H516" i="1"/>
  <c r="L516" i="1" s="1" a="1"/>
  <c r="L516" i="1" s="1"/>
  <c r="M516" i="1" s="1"/>
  <c r="P516" i="1"/>
  <c r="H512" i="1"/>
  <c r="L512" i="1" s="1" a="1"/>
  <c r="L512" i="1" s="1"/>
  <c r="M512" i="1" s="1"/>
  <c r="P512" i="1"/>
  <c r="H508" i="1"/>
  <c r="L508" i="1" s="1" a="1"/>
  <c r="L508" i="1" s="1"/>
  <c r="M508" i="1" s="1"/>
  <c r="P508" i="1"/>
  <c r="H504" i="1"/>
  <c r="L504" i="1" s="1" a="1"/>
  <c r="L504" i="1" s="1"/>
  <c r="M504" i="1" s="1"/>
  <c r="P504" i="1"/>
  <c r="H635" i="1"/>
  <c r="L635" i="1" s="1" a="1"/>
  <c r="L635" i="1" s="1"/>
  <c r="M635" i="1" s="1"/>
  <c r="P635" i="1"/>
  <c r="H607" i="1"/>
  <c r="L607" i="1" s="1" a="1"/>
  <c r="L607" i="1" s="1"/>
  <c r="M607" i="1" s="1"/>
  <c r="P607" i="1"/>
  <c r="H579" i="1"/>
  <c r="L579" i="1" s="1" a="1"/>
  <c r="L579" i="1" s="1"/>
  <c r="M579" i="1" s="1"/>
  <c r="P579" i="1"/>
  <c r="H555" i="1"/>
  <c r="L555" i="1" s="1" a="1"/>
  <c r="L555" i="1" s="1"/>
  <c r="M555" i="1" s="1"/>
  <c r="P555" i="1"/>
  <c r="H731" i="1"/>
  <c r="L731" i="1" s="1" a="1"/>
  <c r="L731" i="1" s="1"/>
  <c r="M731" i="1" s="1"/>
  <c r="P731" i="1"/>
  <c r="H711" i="1"/>
  <c r="L711" i="1" s="1" a="1"/>
  <c r="L711" i="1" s="1"/>
  <c r="M711" i="1" s="1"/>
  <c r="P711" i="1"/>
  <c r="H699" i="1"/>
  <c r="L699" i="1" s="1" a="1"/>
  <c r="L699" i="1" s="1"/>
  <c r="M699" i="1" s="1"/>
  <c r="P699" i="1"/>
  <c r="H687" i="1"/>
  <c r="L687" i="1" s="1" a="1"/>
  <c r="L687" i="1" s="1"/>
  <c r="M687" i="1" s="1"/>
  <c r="P687" i="1"/>
  <c r="H675" i="1"/>
  <c r="L675" i="1" s="1" a="1"/>
  <c r="L675" i="1" s="1"/>
  <c r="M675" i="1" s="1"/>
  <c r="P675" i="1"/>
  <c r="H655" i="1"/>
  <c r="L655" i="1" s="1" a="1"/>
  <c r="L655" i="1" s="1"/>
  <c r="M655" i="1" s="1"/>
  <c r="P655" i="1"/>
  <c r="H563" i="1"/>
  <c r="L563" i="1" s="1" a="1"/>
  <c r="L563" i="1" s="1"/>
  <c r="M563" i="1" s="1"/>
  <c r="P563" i="1"/>
  <c r="H543" i="1"/>
  <c r="L543" i="1" s="1" a="1"/>
  <c r="L543" i="1" s="1"/>
  <c r="M543" i="1" s="1"/>
  <c r="P543" i="1"/>
  <c r="H531" i="1"/>
  <c r="L531" i="1" s="1" a="1"/>
  <c r="L531" i="1" s="1"/>
  <c r="M531" i="1" s="1"/>
  <c r="P531" i="1"/>
  <c r="H519" i="1"/>
  <c r="L519" i="1" s="1" a="1"/>
  <c r="L519" i="1" s="1"/>
  <c r="M519" i="1" s="1"/>
  <c r="P519" i="1"/>
  <c r="H507" i="1"/>
  <c r="L507" i="1" s="1" a="1"/>
  <c r="L507" i="1" s="1"/>
  <c r="M507" i="1" s="1"/>
  <c r="P507" i="1"/>
  <c r="H503" i="1"/>
  <c r="L503" i="1" s="1" a="1"/>
  <c r="L503" i="1" s="1"/>
  <c r="M503" i="1" s="1"/>
  <c r="P503" i="1"/>
  <c r="H726" i="1"/>
  <c r="L726" i="1" s="1" a="1"/>
  <c r="L726" i="1" s="1"/>
  <c r="M726" i="1" s="1"/>
  <c r="P726" i="1"/>
  <c r="H718" i="1"/>
  <c r="L718" i="1" s="1" a="1"/>
  <c r="L718" i="1" s="1"/>
  <c r="M718" i="1" s="1"/>
  <c r="P718" i="1"/>
  <c r="H710" i="1"/>
  <c r="L710" i="1" s="1" a="1"/>
  <c r="L710" i="1" s="1"/>
  <c r="M710" i="1" s="1"/>
  <c r="P710" i="1"/>
  <c r="H702" i="1"/>
  <c r="L702" i="1" s="1" a="1"/>
  <c r="L702" i="1" s="1"/>
  <c r="M702" i="1" s="1"/>
  <c r="P702" i="1"/>
  <c r="H694" i="1"/>
  <c r="L694" i="1" s="1" a="1"/>
  <c r="L694" i="1" s="1"/>
  <c r="M694" i="1" s="1"/>
  <c r="P694" i="1"/>
  <c r="H690" i="1"/>
  <c r="L690" i="1" s="1" a="1"/>
  <c r="L690" i="1" s="1"/>
  <c r="M690" i="1" s="1"/>
  <c r="P690" i="1"/>
  <c r="H682" i="1"/>
  <c r="L682" i="1" s="1" a="1"/>
  <c r="L682" i="1" s="1"/>
  <c r="M682" i="1" s="1"/>
  <c r="P682" i="1"/>
  <c r="H674" i="1"/>
  <c r="L674" i="1" s="1" a="1"/>
  <c r="L674" i="1" s="1"/>
  <c r="M674" i="1" s="1"/>
  <c r="P674" i="1"/>
  <c r="H666" i="1"/>
  <c r="L666" i="1" s="1" a="1"/>
  <c r="L666" i="1" s="1"/>
  <c r="M666" i="1" s="1"/>
  <c r="P666" i="1"/>
  <c r="H658" i="1"/>
  <c r="L658" i="1" s="1" a="1"/>
  <c r="L658" i="1" s="1"/>
  <c r="M658" i="1" s="1"/>
  <c r="P658" i="1"/>
  <c r="H650" i="1"/>
  <c r="L650" i="1" s="1" a="1"/>
  <c r="L650" i="1" s="1"/>
  <c r="M650" i="1" s="1"/>
  <c r="P650" i="1"/>
  <c r="H638" i="1"/>
  <c r="L638" i="1" s="1" a="1"/>
  <c r="L638" i="1" s="1"/>
  <c r="M638" i="1" s="1"/>
  <c r="P638" i="1"/>
  <c r="H630" i="1"/>
  <c r="L630" i="1" s="1" a="1"/>
  <c r="L630" i="1" s="1"/>
  <c r="M630" i="1" s="1"/>
  <c r="P630" i="1"/>
  <c r="H622" i="1"/>
  <c r="L622" i="1" s="1" a="1"/>
  <c r="L622" i="1" s="1"/>
  <c r="M622" i="1" s="1"/>
  <c r="P622" i="1"/>
  <c r="H618" i="1"/>
  <c r="L618" i="1" s="1" a="1"/>
  <c r="L618" i="1" s="1"/>
  <c r="M618" i="1" s="1"/>
  <c r="P618" i="1"/>
  <c r="H610" i="1"/>
  <c r="L610" i="1" s="1" a="1"/>
  <c r="L610" i="1" s="1"/>
  <c r="M610" i="1" s="1"/>
  <c r="P610" i="1"/>
  <c r="H602" i="1"/>
  <c r="L602" i="1" s="1" a="1"/>
  <c r="L602" i="1" s="1"/>
  <c r="M602" i="1" s="1"/>
  <c r="P602" i="1"/>
  <c r="H594" i="1"/>
  <c r="L594" i="1" s="1" a="1"/>
  <c r="L594" i="1" s="1"/>
  <c r="M594" i="1" s="1"/>
  <c r="P594" i="1"/>
  <c r="H586" i="1"/>
  <c r="L586" i="1" s="1" a="1"/>
  <c r="L586" i="1" s="1"/>
  <c r="M586" i="1" s="1"/>
  <c r="P586" i="1"/>
  <c r="H578" i="1"/>
  <c r="L578" i="1" s="1" a="1"/>
  <c r="L578" i="1" s="1"/>
  <c r="M578" i="1" s="1"/>
  <c r="P578" i="1"/>
  <c r="H570" i="1"/>
  <c r="L570" i="1" s="1" a="1"/>
  <c r="L570" i="1" s="1"/>
  <c r="M570" i="1" s="1"/>
  <c r="P570" i="1"/>
  <c r="H562" i="1"/>
  <c r="L562" i="1" s="1" a="1"/>
  <c r="L562" i="1" s="1"/>
  <c r="M562" i="1" s="1"/>
  <c r="P562" i="1"/>
  <c r="H554" i="1"/>
  <c r="L554" i="1" s="1" a="1"/>
  <c r="L554" i="1" s="1"/>
  <c r="M554" i="1" s="1"/>
  <c r="P554" i="1"/>
  <c r="H546" i="1"/>
  <c r="L546" i="1" s="1" a="1"/>
  <c r="L546" i="1" s="1"/>
  <c r="M546" i="1" s="1"/>
  <c r="P546" i="1"/>
  <c r="H538" i="1"/>
  <c r="L538" i="1" s="1" a="1"/>
  <c r="L538" i="1" s="1"/>
  <c r="M538" i="1" s="1"/>
  <c r="P538" i="1"/>
  <c r="H530" i="1"/>
  <c r="L530" i="1" s="1" a="1"/>
  <c r="L530" i="1" s="1"/>
  <c r="M530" i="1" s="1"/>
  <c r="P530" i="1"/>
  <c r="H522" i="1"/>
  <c r="L522" i="1" s="1" a="1"/>
  <c r="L522" i="1" s="1"/>
  <c r="M522" i="1" s="1"/>
  <c r="P522" i="1"/>
  <c r="H514" i="1"/>
  <c r="L514" i="1" s="1" a="1"/>
  <c r="L514" i="1" s="1"/>
  <c r="M514" i="1" s="1"/>
  <c r="P514" i="1"/>
  <c r="H506" i="1"/>
  <c r="L506" i="1" s="1" a="1"/>
  <c r="L506" i="1" s="1"/>
  <c r="M506" i="1" s="1"/>
  <c r="P506" i="1"/>
  <c r="H727" i="1"/>
  <c r="L727" i="1" s="1" a="1"/>
  <c r="L727" i="1" s="1"/>
  <c r="M727" i="1" s="1"/>
  <c r="P727" i="1"/>
  <c r="H719" i="1"/>
  <c r="L719" i="1" s="1" a="1"/>
  <c r="L719" i="1" s="1"/>
  <c r="M719" i="1" s="1"/>
  <c r="P719" i="1"/>
  <c r="H707" i="1"/>
  <c r="L707" i="1" s="1" a="1"/>
  <c r="L707" i="1" s="1"/>
  <c r="M707" i="1" s="1"/>
  <c r="P707" i="1"/>
  <c r="H695" i="1"/>
  <c r="L695" i="1" s="1" a="1"/>
  <c r="L695" i="1" s="1"/>
  <c r="M695" i="1" s="1"/>
  <c r="P695" i="1"/>
  <c r="H683" i="1"/>
  <c r="L683" i="1" s="1" a="1"/>
  <c r="L683" i="1" s="1"/>
  <c r="M683" i="1" s="1"/>
  <c r="P683" i="1"/>
  <c r="H667" i="1"/>
  <c r="L667" i="1" s="1" a="1"/>
  <c r="L667" i="1" s="1"/>
  <c r="M667" i="1" s="1"/>
  <c r="P667" i="1"/>
  <c r="H659" i="1"/>
  <c r="L659" i="1" s="1" a="1"/>
  <c r="L659" i="1" s="1"/>
  <c r="M659" i="1" s="1"/>
  <c r="P659" i="1"/>
  <c r="H647" i="1"/>
  <c r="L647" i="1" s="1" a="1"/>
  <c r="L647" i="1" s="1"/>
  <c r="M647" i="1" s="1"/>
  <c r="P647" i="1"/>
  <c r="H643" i="1"/>
  <c r="L643" i="1" s="1" a="1"/>
  <c r="L643" i="1" s="1"/>
  <c r="M643" i="1" s="1"/>
  <c r="P643" i="1"/>
  <c r="H631" i="1"/>
  <c r="L631" i="1" s="1" a="1"/>
  <c r="L631" i="1" s="1"/>
  <c r="M631" i="1" s="1"/>
  <c r="P631" i="1"/>
  <c r="H623" i="1"/>
  <c r="L623" i="1" s="1" a="1"/>
  <c r="L623" i="1" s="1"/>
  <c r="M623" i="1" s="1"/>
  <c r="P623" i="1"/>
  <c r="H615" i="1"/>
  <c r="L615" i="1" s="1" a="1"/>
  <c r="L615" i="1" s="1"/>
  <c r="M615" i="1" s="1"/>
  <c r="P615" i="1"/>
  <c r="H603" i="1"/>
  <c r="L603" i="1" s="1" a="1"/>
  <c r="L603" i="1" s="1"/>
  <c r="M603" i="1" s="1"/>
  <c r="P603" i="1"/>
  <c r="H595" i="1"/>
  <c r="L595" i="1" s="1" a="1"/>
  <c r="L595" i="1" s="1"/>
  <c r="M595" i="1" s="1"/>
  <c r="P595" i="1"/>
  <c r="H587" i="1"/>
  <c r="L587" i="1" s="1" a="1"/>
  <c r="L587" i="1" s="1"/>
  <c r="M587" i="1" s="1"/>
  <c r="P587" i="1"/>
  <c r="H575" i="1"/>
  <c r="L575" i="1" s="1" a="1"/>
  <c r="L575" i="1" s="1"/>
  <c r="M575" i="1" s="1"/>
  <c r="P575" i="1"/>
  <c r="H567" i="1"/>
  <c r="L567" i="1" s="1" a="1"/>
  <c r="L567" i="1" s="1"/>
  <c r="M567" i="1" s="1"/>
  <c r="P567" i="1"/>
  <c r="H551" i="1"/>
  <c r="L551" i="1" s="1" a="1"/>
  <c r="L551" i="1" s="1"/>
  <c r="M551" i="1" s="1"/>
  <c r="P551" i="1"/>
  <c r="H539" i="1"/>
  <c r="L539" i="1" s="1" a="1"/>
  <c r="L539" i="1" s="1"/>
  <c r="M539" i="1" s="1"/>
  <c r="P539" i="1"/>
  <c r="H527" i="1"/>
  <c r="L527" i="1" s="1" a="1"/>
  <c r="L527" i="1" s="1"/>
  <c r="M527" i="1" s="1"/>
  <c r="P527" i="1"/>
  <c r="H511" i="1"/>
  <c r="L511" i="1" s="1" a="1"/>
  <c r="L511" i="1" s="1"/>
  <c r="M511" i="1" s="1"/>
  <c r="P511" i="1"/>
  <c r="H730" i="1"/>
  <c r="L730" i="1" s="1" a="1"/>
  <c r="L730" i="1" s="1"/>
  <c r="M730" i="1" s="1"/>
  <c r="P730" i="1"/>
  <c r="H722" i="1"/>
  <c r="L722" i="1" s="1" a="1"/>
  <c r="L722" i="1" s="1"/>
  <c r="M722" i="1" s="1"/>
  <c r="P722" i="1"/>
  <c r="H714" i="1"/>
  <c r="L714" i="1" s="1" a="1"/>
  <c r="L714" i="1" s="1"/>
  <c r="M714" i="1" s="1"/>
  <c r="P714" i="1"/>
  <c r="H706" i="1"/>
  <c r="L706" i="1" s="1" a="1"/>
  <c r="L706" i="1" s="1"/>
  <c r="M706" i="1" s="1"/>
  <c r="P706" i="1"/>
  <c r="H698" i="1"/>
  <c r="L698" i="1" s="1" a="1"/>
  <c r="L698" i="1" s="1"/>
  <c r="M698" i="1" s="1"/>
  <c r="P698" i="1"/>
  <c r="H686" i="1"/>
  <c r="L686" i="1" s="1" a="1"/>
  <c r="L686" i="1" s="1"/>
  <c r="M686" i="1" s="1"/>
  <c r="P686" i="1"/>
  <c r="H678" i="1"/>
  <c r="L678" i="1" s="1" a="1"/>
  <c r="L678" i="1" s="1"/>
  <c r="M678" i="1" s="1"/>
  <c r="P678" i="1"/>
  <c r="H670" i="1"/>
  <c r="L670" i="1" s="1" a="1"/>
  <c r="L670" i="1" s="1"/>
  <c r="M670" i="1" s="1"/>
  <c r="P670" i="1"/>
  <c r="H662" i="1"/>
  <c r="L662" i="1" s="1" a="1"/>
  <c r="L662" i="1" s="1"/>
  <c r="M662" i="1" s="1"/>
  <c r="P662" i="1"/>
  <c r="H654" i="1"/>
  <c r="L654" i="1" s="1" a="1"/>
  <c r="L654" i="1" s="1"/>
  <c r="M654" i="1" s="1"/>
  <c r="P654" i="1"/>
  <c r="H646" i="1"/>
  <c r="L646" i="1" s="1" a="1"/>
  <c r="L646" i="1" s="1"/>
  <c r="M646" i="1" s="1"/>
  <c r="P646" i="1"/>
  <c r="H642" i="1"/>
  <c r="L642" i="1" s="1" a="1"/>
  <c r="L642" i="1" s="1"/>
  <c r="M642" i="1" s="1"/>
  <c r="P642" i="1"/>
  <c r="H634" i="1"/>
  <c r="L634" i="1" s="1" a="1"/>
  <c r="L634" i="1" s="1"/>
  <c r="M634" i="1" s="1"/>
  <c r="P634" i="1"/>
  <c r="H626" i="1"/>
  <c r="L626" i="1" s="1" a="1"/>
  <c r="L626" i="1" s="1"/>
  <c r="M626" i="1" s="1"/>
  <c r="P626" i="1"/>
  <c r="H614" i="1"/>
  <c r="L614" i="1" s="1" a="1"/>
  <c r="L614" i="1" s="1"/>
  <c r="M614" i="1" s="1"/>
  <c r="P614" i="1"/>
  <c r="H606" i="1"/>
  <c r="L606" i="1" s="1" a="1"/>
  <c r="L606" i="1" s="1"/>
  <c r="M606" i="1" s="1"/>
  <c r="P606" i="1"/>
  <c r="H598" i="1"/>
  <c r="L598" i="1" s="1" a="1"/>
  <c r="L598" i="1" s="1"/>
  <c r="M598" i="1" s="1"/>
  <c r="P598" i="1"/>
  <c r="H590" i="1"/>
  <c r="L590" i="1" s="1" a="1"/>
  <c r="L590" i="1" s="1"/>
  <c r="M590" i="1" s="1"/>
  <c r="P590" i="1"/>
  <c r="H582" i="1"/>
  <c r="L582" i="1" s="1" a="1"/>
  <c r="L582" i="1" s="1"/>
  <c r="M582" i="1" s="1"/>
  <c r="P582" i="1"/>
  <c r="H574" i="1"/>
  <c r="L574" i="1" s="1" a="1"/>
  <c r="L574" i="1" s="1"/>
  <c r="M574" i="1" s="1"/>
  <c r="P574" i="1"/>
  <c r="H566" i="1"/>
  <c r="L566" i="1" s="1" a="1"/>
  <c r="L566" i="1" s="1"/>
  <c r="M566" i="1" s="1"/>
  <c r="P566" i="1"/>
  <c r="H558" i="1"/>
  <c r="L558" i="1" s="1" a="1"/>
  <c r="L558" i="1" s="1"/>
  <c r="M558" i="1" s="1"/>
  <c r="P558" i="1"/>
  <c r="H550" i="1"/>
  <c r="L550" i="1" s="1" a="1"/>
  <c r="L550" i="1" s="1"/>
  <c r="M550" i="1" s="1"/>
  <c r="P550" i="1"/>
  <c r="H542" i="1"/>
  <c r="L542" i="1" s="1" a="1"/>
  <c r="L542" i="1" s="1"/>
  <c r="M542" i="1" s="1"/>
  <c r="P542" i="1"/>
  <c r="H534" i="1"/>
  <c r="L534" i="1" s="1" a="1"/>
  <c r="L534" i="1" s="1"/>
  <c r="M534" i="1" s="1"/>
  <c r="P534" i="1"/>
  <c r="H526" i="1"/>
  <c r="L526" i="1" s="1" a="1"/>
  <c r="L526" i="1" s="1"/>
  <c r="M526" i="1" s="1"/>
  <c r="P526" i="1"/>
  <c r="H518" i="1"/>
  <c r="L518" i="1" s="1" a="1"/>
  <c r="L518" i="1" s="1"/>
  <c r="M518" i="1" s="1"/>
  <c r="P518" i="1"/>
  <c r="H510" i="1"/>
  <c r="L510" i="1" s="1" a="1"/>
  <c r="L510" i="1" s="1"/>
  <c r="M510" i="1" s="1"/>
  <c r="P510" i="1"/>
  <c r="H502" i="1"/>
  <c r="L502" i="1" s="1" a="1"/>
  <c r="L502" i="1" s="1"/>
  <c r="M502" i="1" s="1"/>
  <c r="P502" i="1"/>
  <c r="H733" i="1"/>
  <c r="L733" i="1" s="1" a="1"/>
  <c r="L733" i="1" s="1"/>
  <c r="M733" i="1" s="1"/>
  <c r="P733" i="1"/>
  <c r="P734" i="1" s="1"/>
  <c r="P735" i="1" s="1"/>
  <c r="H729" i="1"/>
  <c r="L729" i="1" s="1" a="1"/>
  <c r="L729" i="1" s="1"/>
  <c r="M729" i="1" s="1"/>
  <c r="P729" i="1"/>
  <c r="H725" i="1"/>
  <c r="L725" i="1" s="1" a="1"/>
  <c r="L725" i="1" s="1"/>
  <c r="M725" i="1" s="1"/>
  <c r="P725" i="1"/>
  <c r="H721" i="1"/>
  <c r="L721" i="1" s="1" a="1"/>
  <c r="L721" i="1" s="1"/>
  <c r="M721" i="1" s="1"/>
  <c r="P721" i="1"/>
  <c r="H717" i="1"/>
  <c r="L717" i="1" s="1" a="1"/>
  <c r="L717" i="1" s="1"/>
  <c r="M717" i="1" s="1"/>
  <c r="P717" i="1"/>
  <c r="H713" i="1"/>
  <c r="L713" i="1" s="1" a="1"/>
  <c r="L713" i="1" s="1"/>
  <c r="M713" i="1" s="1"/>
  <c r="P713" i="1"/>
  <c r="H709" i="1"/>
  <c r="L709" i="1" s="1" a="1"/>
  <c r="L709" i="1" s="1"/>
  <c r="M709" i="1" s="1"/>
  <c r="P709" i="1"/>
  <c r="H705" i="1"/>
  <c r="L705" i="1" s="1" a="1"/>
  <c r="L705" i="1" s="1"/>
  <c r="M705" i="1" s="1"/>
  <c r="P705" i="1"/>
  <c r="H701" i="1"/>
  <c r="L701" i="1" s="1" a="1"/>
  <c r="L701" i="1" s="1"/>
  <c r="M701" i="1" s="1"/>
  <c r="P701" i="1"/>
  <c r="H697" i="1"/>
  <c r="L697" i="1" s="1" a="1"/>
  <c r="L697" i="1" s="1"/>
  <c r="M697" i="1" s="1"/>
  <c r="P697" i="1"/>
  <c r="H693" i="1"/>
  <c r="L693" i="1" s="1" a="1"/>
  <c r="L693" i="1" s="1"/>
  <c r="M693" i="1" s="1"/>
  <c r="P693" i="1"/>
  <c r="H689" i="1"/>
  <c r="L689" i="1" s="1" a="1"/>
  <c r="L689" i="1" s="1"/>
  <c r="M689" i="1" s="1"/>
  <c r="P689" i="1"/>
  <c r="H685" i="1"/>
  <c r="L685" i="1" s="1" a="1"/>
  <c r="L685" i="1" s="1"/>
  <c r="M685" i="1" s="1"/>
  <c r="P685" i="1"/>
  <c r="H681" i="1"/>
  <c r="L681" i="1" s="1" a="1"/>
  <c r="L681" i="1" s="1"/>
  <c r="M681" i="1" s="1"/>
  <c r="P681" i="1"/>
  <c r="H677" i="1"/>
  <c r="L677" i="1" s="1" a="1"/>
  <c r="L677" i="1" s="1"/>
  <c r="M677" i="1" s="1"/>
  <c r="P677" i="1"/>
  <c r="H673" i="1"/>
  <c r="L673" i="1" s="1" a="1"/>
  <c r="L673" i="1" s="1"/>
  <c r="M673" i="1" s="1"/>
  <c r="P673" i="1"/>
  <c r="H669" i="1"/>
  <c r="L669" i="1" s="1" a="1"/>
  <c r="L669" i="1" s="1"/>
  <c r="M669" i="1" s="1"/>
  <c r="P669" i="1"/>
  <c r="H665" i="1"/>
  <c r="L665" i="1" s="1" a="1"/>
  <c r="L665" i="1" s="1"/>
  <c r="M665" i="1" s="1"/>
  <c r="P665" i="1"/>
  <c r="H661" i="1"/>
  <c r="L661" i="1" s="1" a="1"/>
  <c r="L661" i="1" s="1"/>
  <c r="M661" i="1" s="1"/>
  <c r="P661" i="1"/>
  <c r="H657" i="1"/>
  <c r="L657" i="1" s="1" a="1"/>
  <c r="L657" i="1" s="1"/>
  <c r="M657" i="1" s="1"/>
  <c r="P657" i="1"/>
  <c r="H653" i="1"/>
  <c r="L653" i="1" s="1" a="1"/>
  <c r="L653" i="1" s="1"/>
  <c r="M653" i="1" s="1"/>
  <c r="P653" i="1"/>
  <c r="H649" i="1"/>
  <c r="L649" i="1" s="1" a="1"/>
  <c r="L649" i="1" s="1"/>
  <c r="M649" i="1" s="1"/>
  <c r="P649" i="1"/>
  <c r="H645" i="1"/>
  <c r="L645" i="1" s="1" a="1"/>
  <c r="L645" i="1" s="1"/>
  <c r="M645" i="1" s="1"/>
  <c r="P645" i="1"/>
  <c r="H641" i="1"/>
  <c r="L641" i="1" s="1" a="1"/>
  <c r="L641" i="1" s="1"/>
  <c r="M641" i="1" s="1"/>
  <c r="P641" i="1"/>
  <c r="H637" i="1"/>
  <c r="L637" i="1" s="1" a="1"/>
  <c r="L637" i="1" s="1"/>
  <c r="M637" i="1" s="1"/>
  <c r="P637" i="1"/>
  <c r="H633" i="1"/>
  <c r="L633" i="1" s="1" a="1"/>
  <c r="L633" i="1" s="1"/>
  <c r="M633" i="1" s="1"/>
  <c r="P633" i="1"/>
  <c r="H629" i="1"/>
  <c r="L629" i="1" s="1" a="1"/>
  <c r="L629" i="1" s="1"/>
  <c r="M629" i="1" s="1"/>
  <c r="P629" i="1"/>
  <c r="H625" i="1"/>
  <c r="L625" i="1" s="1" a="1"/>
  <c r="L625" i="1" s="1"/>
  <c r="M625" i="1" s="1"/>
  <c r="P625" i="1"/>
  <c r="H621" i="1"/>
  <c r="L621" i="1" s="1" a="1"/>
  <c r="L621" i="1" s="1"/>
  <c r="M621" i="1" s="1"/>
  <c r="P621" i="1"/>
  <c r="H617" i="1"/>
  <c r="L617" i="1" s="1" a="1"/>
  <c r="L617" i="1" s="1"/>
  <c r="M617" i="1" s="1"/>
  <c r="P617" i="1"/>
  <c r="H613" i="1"/>
  <c r="L613" i="1" s="1" a="1"/>
  <c r="L613" i="1" s="1"/>
  <c r="M613" i="1" s="1"/>
  <c r="P613" i="1"/>
  <c r="H609" i="1"/>
  <c r="L609" i="1" s="1" a="1"/>
  <c r="L609" i="1" s="1"/>
  <c r="M609" i="1" s="1"/>
  <c r="P609" i="1"/>
  <c r="H605" i="1"/>
  <c r="L605" i="1" s="1" a="1"/>
  <c r="L605" i="1" s="1"/>
  <c r="M605" i="1" s="1"/>
  <c r="P605" i="1"/>
  <c r="H601" i="1"/>
  <c r="L601" i="1" s="1" a="1"/>
  <c r="L601" i="1" s="1"/>
  <c r="M601" i="1" s="1"/>
  <c r="P601" i="1"/>
  <c r="H597" i="1"/>
  <c r="L597" i="1" s="1" a="1"/>
  <c r="L597" i="1" s="1"/>
  <c r="M597" i="1" s="1"/>
  <c r="P597" i="1"/>
  <c r="H593" i="1"/>
  <c r="L593" i="1" s="1" a="1"/>
  <c r="L593" i="1" s="1"/>
  <c r="M593" i="1" s="1"/>
  <c r="P593" i="1"/>
  <c r="H589" i="1"/>
  <c r="L589" i="1" s="1" a="1"/>
  <c r="L589" i="1" s="1"/>
  <c r="M589" i="1" s="1"/>
  <c r="P589" i="1"/>
  <c r="H585" i="1"/>
  <c r="L585" i="1" s="1" a="1"/>
  <c r="L585" i="1" s="1"/>
  <c r="M585" i="1" s="1"/>
  <c r="P585" i="1"/>
  <c r="H581" i="1"/>
  <c r="L581" i="1" s="1" a="1"/>
  <c r="L581" i="1" s="1"/>
  <c r="M581" i="1" s="1"/>
  <c r="P581" i="1"/>
  <c r="H577" i="1"/>
  <c r="L577" i="1" s="1" a="1"/>
  <c r="L577" i="1" s="1"/>
  <c r="M577" i="1" s="1"/>
  <c r="P577" i="1"/>
  <c r="H573" i="1"/>
  <c r="L573" i="1" s="1" a="1"/>
  <c r="L573" i="1" s="1"/>
  <c r="M573" i="1" s="1"/>
  <c r="P573" i="1"/>
  <c r="H569" i="1"/>
  <c r="L569" i="1" s="1" a="1"/>
  <c r="L569" i="1" s="1"/>
  <c r="M569" i="1" s="1"/>
  <c r="P569" i="1"/>
  <c r="H565" i="1"/>
  <c r="L565" i="1" s="1" a="1"/>
  <c r="L565" i="1" s="1"/>
  <c r="M565" i="1" s="1"/>
  <c r="P565" i="1"/>
  <c r="H561" i="1"/>
  <c r="L561" i="1" s="1" a="1"/>
  <c r="L561" i="1" s="1"/>
  <c r="M561" i="1" s="1"/>
  <c r="P561" i="1"/>
  <c r="H557" i="1"/>
  <c r="L557" i="1" s="1" a="1"/>
  <c r="L557" i="1" s="1"/>
  <c r="M557" i="1" s="1"/>
  <c r="P557" i="1"/>
  <c r="H553" i="1"/>
  <c r="L553" i="1" s="1" a="1"/>
  <c r="L553" i="1" s="1"/>
  <c r="M553" i="1" s="1"/>
  <c r="P553" i="1"/>
  <c r="H549" i="1"/>
  <c r="L549" i="1" s="1" a="1"/>
  <c r="L549" i="1" s="1"/>
  <c r="M549" i="1" s="1"/>
  <c r="P549" i="1"/>
  <c r="H545" i="1"/>
  <c r="L545" i="1" s="1" a="1"/>
  <c r="L545" i="1" s="1"/>
  <c r="M545" i="1" s="1"/>
  <c r="P545" i="1"/>
  <c r="H541" i="1"/>
  <c r="L541" i="1" s="1" a="1"/>
  <c r="L541" i="1" s="1"/>
  <c r="M541" i="1" s="1"/>
  <c r="P541" i="1"/>
  <c r="H537" i="1"/>
  <c r="L537" i="1" s="1" a="1"/>
  <c r="L537" i="1" s="1"/>
  <c r="M537" i="1" s="1"/>
  <c r="P537" i="1"/>
  <c r="H533" i="1"/>
  <c r="L533" i="1" s="1" a="1"/>
  <c r="L533" i="1" s="1"/>
  <c r="M533" i="1" s="1"/>
  <c r="P533" i="1"/>
  <c r="H529" i="1"/>
  <c r="L529" i="1" s="1" a="1"/>
  <c r="L529" i="1" s="1"/>
  <c r="M529" i="1" s="1"/>
  <c r="P529" i="1"/>
  <c r="H525" i="1"/>
  <c r="L525" i="1" s="1" a="1"/>
  <c r="L525" i="1" s="1"/>
  <c r="M525" i="1" s="1"/>
  <c r="P525" i="1"/>
  <c r="H521" i="1"/>
  <c r="L521" i="1" s="1" a="1"/>
  <c r="L521" i="1" s="1"/>
  <c r="M521" i="1" s="1"/>
  <c r="P521" i="1"/>
  <c r="H517" i="1"/>
  <c r="L517" i="1" s="1" a="1"/>
  <c r="L517" i="1" s="1"/>
  <c r="M517" i="1" s="1"/>
  <c r="P517" i="1"/>
  <c r="H513" i="1"/>
  <c r="L513" i="1" s="1" a="1"/>
  <c r="L513" i="1" s="1"/>
  <c r="M513" i="1" s="1"/>
  <c r="P513" i="1"/>
  <c r="H509" i="1"/>
  <c r="L509" i="1" s="1" a="1"/>
  <c r="L509" i="1" s="1"/>
  <c r="M509" i="1" s="1"/>
  <c r="P509" i="1"/>
  <c r="H505" i="1"/>
  <c r="L505" i="1" s="1" a="1"/>
  <c r="L505" i="1" s="1"/>
  <c r="M505" i="1" s="1"/>
  <c r="P505" i="1"/>
  <c r="H501" i="1"/>
  <c r="L501" i="1" s="1" a="1"/>
  <c r="L501" i="1" s="1"/>
  <c r="M501" i="1" s="1"/>
  <c r="P501" i="1"/>
  <c r="M292" i="1"/>
  <c r="M140" i="1"/>
  <c r="M410" i="1"/>
  <c r="M167" i="1"/>
  <c r="K489" i="1"/>
  <c r="H489" i="1"/>
  <c r="L489" i="1" s="1" a="1"/>
  <c r="L489" i="1" s="1"/>
  <c r="K485" i="1"/>
  <c r="P485" i="1" s="1"/>
  <c r="H485" i="1"/>
  <c r="L485" i="1" s="1" a="1"/>
  <c r="L485" i="1" s="1"/>
  <c r="K481" i="1"/>
  <c r="P481" i="1" s="1"/>
  <c r="H481" i="1"/>
  <c r="L481" i="1" s="1" a="1"/>
  <c r="L481" i="1" s="1"/>
  <c r="K477" i="1"/>
  <c r="P477" i="1" s="1"/>
  <c r="H477" i="1"/>
  <c r="L477" i="1" s="1" a="1"/>
  <c r="L477" i="1" s="1"/>
  <c r="K473" i="1"/>
  <c r="P473" i="1" s="1"/>
  <c r="H473" i="1"/>
  <c r="L473" i="1" s="1" a="1"/>
  <c r="L473" i="1" s="1"/>
  <c r="K469" i="1"/>
  <c r="P469" i="1" s="1"/>
  <c r="H469" i="1"/>
  <c r="L469" i="1" s="1" a="1"/>
  <c r="L469" i="1" s="1"/>
  <c r="K465" i="1"/>
  <c r="P465" i="1" s="1"/>
  <c r="H465" i="1"/>
  <c r="L465" i="1" s="1" a="1"/>
  <c r="L465" i="1" s="1"/>
  <c r="K461" i="1"/>
  <c r="P461" i="1" s="1"/>
  <c r="H461" i="1"/>
  <c r="L461" i="1" s="1" a="1"/>
  <c r="L461" i="1" s="1"/>
  <c r="K457" i="1"/>
  <c r="P457" i="1" s="1"/>
  <c r="H457" i="1"/>
  <c r="L457" i="1" s="1" a="1"/>
  <c r="L457" i="1" s="1"/>
  <c r="K453" i="1"/>
  <c r="P453" i="1" s="1"/>
  <c r="H453" i="1"/>
  <c r="L453" i="1" s="1" a="1"/>
  <c r="L453" i="1" s="1"/>
  <c r="K449" i="1"/>
  <c r="P449" i="1" s="1"/>
  <c r="H449" i="1"/>
  <c r="L449" i="1" s="1" a="1"/>
  <c r="L449" i="1" s="1"/>
  <c r="K445" i="1"/>
  <c r="P445" i="1" s="1"/>
  <c r="H445" i="1"/>
  <c r="L445" i="1" s="1" a="1"/>
  <c r="L445" i="1" s="1"/>
  <c r="K441" i="1"/>
  <c r="P441" i="1" s="1"/>
  <c r="H441" i="1"/>
  <c r="L441" i="1" s="1" a="1"/>
  <c r="L441" i="1" s="1"/>
  <c r="K437" i="1"/>
  <c r="P437" i="1" s="1"/>
  <c r="H437" i="1"/>
  <c r="L437" i="1" s="1" a="1"/>
  <c r="L437" i="1" s="1"/>
  <c r="K433" i="1"/>
  <c r="P433" i="1" s="1"/>
  <c r="H433" i="1"/>
  <c r="L433" i="1" s="1" a="1"/>
  <c r="L433" i="1" s="1"/>
  <c r="K429" i="1"/>
  <c r="P429" i="1" s="1"/>
  <c r="H429" i="1"/>
  <c r="L429" i="1" s="1" a="1"/>
  <c r="L429" i="1" s="1"/>
  <c r="K425" i="1"/>
  <c r="P425" i="1" s="1"/>
  <c r="H425" i="1"/>
  <c r="L425" i="1" s="1" a="1"/>
  <c r="L425" i="1" s="1"/>
  <c r="K421" i="1"/>
  <c r="P421" i="1" s="1"/>
  <c r="H421" i="1"/>
  <c r="L421" i="1" s="1" a="1"/>
  <c r="L421" i="1" s="1"/>
  <c r="K417" i="1"/>
  <c r="P417" i="1" s="1"/>
  <c r="H417" i="1"/>
  <c r="L417" i="1" s="1" a="1"/>
  <c r="L417" i="1" s="1"/>
  <c r="K413" i="1"/>
  <c r="P413" i="1" s="1"/>
  <c r="H413" i="1"/>
  <c r="L413" i="1" s="1" a="1"/>
  <c r="L413" i="1" s="1"/>
  <c r="K409" i="1"/>
  <c r="P409" i="1" s="1"/>
  <c r="H409" i="1"/>
  <c r="L409" i="1" s="1" a="1"/>
  <c r="L409" i="1" s="1"/>
  <c r="K405" i="1"/>
  <c r="P405" i="1" s="1"/>
  <c r="H405" i="1"/>
  <c r="L405" i="1" s="1" a="1"/>
  <c r="L405" i="1" s="1"/>
  <c r="K401" i="1"/>
  <c r="P401" i="1" s="1"/>
  <c r="H401" i="1"/>
  <c r="L401" i="1" s="1" a="1"/>
  <c r="L401" i="1" s="1"/>
  <c r="K397" i="1"/>
  <c r="P397" i="1" s="1"/>
  <c r="H397" i="1"/>
  <c r="L397" i="1" s="1" a="1"/>
  <c r="L397" i="1" s="1"/>
  <c r="K393" i="1"/>
  <c r="P393" i="1" s="1"/>
  <c r="H393" i="1"/>
  <c r="L393" i="1" s="1" a="1"/>
  <c r="L393" i="1" s="1"/>
  <c r="K389" i="1"/>
  <c r="P389" i="1" s="1"/>
  <c r="H389" i="1"/>
  <c r="L389" i="1" s="1" a="1"/>
  <c r="L389" i="1" s="1"/>
  <c r="K385" i="1"/>
  <c r="P385" i="1" s="1"/>
  <c r="H385" i="1"/>
  <c r="L385" i="1" s="1" a="1"/>
  <c r="L385" i="1" s="1"/>
  <c r="K381" i="1"/>
  <c r="P381" i="1" s="1"/>
  <c r="H381" i="1"/>
  <c r="L381" i="1" s="1" a="1"/>
  <c r="L381" i="1" s="1"/>
  <c r="K377" i="1"/>
  <c r="P377" i="1" s="1"/>
  <c r="H377" i="1"/>
  <c r="L377" i="1" s="1" a="1"/>
  <c r="L377" i="1" s="1"/>
  <c r="K373" i="1"/>
  <c r="P373" i="1" s="1"/>
  <c r="H373" i="1"/>
  <c r="L373" i="1" s="1" a="1"/>
  <c r="L373" i="1" s="1"/>
  <c r="K369" i="1"/>
  <c r="P369" i="1" s="1"/>
  <c r="H369" i="1"/>
  <c r="L369" i="1" s="1" a="1"/>
  <c r="L369" i="1" s="1"/>
  <c r="K2" i="1"/>
  <c r="P2" i="1" s="1"/>
  <c r="H2" i="1"/>
  <c r="L2" i="1" s="1" a="1"/>
  <c r="L2" i="1" s="1"/>
  <c r="K460" i="1"/>
  <c r="P460" i="1" s="1"/>
  <c r="H460" i="1"/>
  <c r="L460" i="1" s="1" a="1"/>
  <c r="L460" i="1" s="1"/>
  <c r="K365" i="1"/>
  <c r="P365" i="1" s="1"/>
  <c r="K361" i="1"/>
  <c r="K357" i="1"/>
  <c r="K353" i="1"/>
  <c r="K349" i="1"/>
  <c r="K345" i="1"/>
  <c r="K341" i="1"/>
  <c r="K337" i="1"/>
  <c r="K333" i="1"/>
  <c r="K329" i="1"/>
  <c r="K325" i="1"/>
  <c r="K321" i="1"/>
  <c r="K317" i="1"/>
  <c r="K313" i="1"/>
  <c r="K309" i="1"/>
  <c r="K305" i="1"/>
  <c r="K301" i="1"/>
  <c r="K297" i="1"/>
  <c r="K293" i="1"/>
  <c r="K289" i="1"/>
  <c r="K285" i="1"/>
  <c r="K281" i="1"/>
  <c r="K277" i="1"/>
  <c r="K273" i="1"/>
  <c r="K269" i="1"/>
  <c r="P269" i="1" s="1"/>
  <c r="K265" i="1"/>
  <c r="K261" i="1"/>
  <c r="K257" i="1"/>
  <c r="K253" i="1"/>
  <c r="K249" i="1"/>
  <c r="K245" i="1"/>
  <c r="K241" i="1"/>
  <c r="K237" i="1"/>
  <c r="K233" i="1"/>
  <c r="K229" i="1"/>
  <c r="K225" i="1"/>
  <c r="K221" i="1"/>
  <c r="K217" i="1"/>
  <c r="K213" i="1"/>
  <c r="K209" i="1"/>
  <c r="K205" i="1"/>
  <c r="P205" i="1" s="1"/>
  <c r="K201" i="1"/>
  <c r="K284" i="1"/>
  <c r="K247" i="1"/>
  <c r="K215" i="1"/>
  <c r="K183" i="1"/>
  <c r="K151" i="1"/>
  <c r="K135" i="1"/>
  <c r="K119" i="1"/>
  <c r="K103" i="1"/>
  <c r="K87" i="1"/>
  <c r="K71" i="1"/>
  <c r="K55" i="1"/>
  <c r="K39" i="1"/>
  <c r="K23" i="1"/>
  <c r="K7" i="1"/>
  <c r="K271" i="1"/>
  <c r="K239" i="1"/>
  <c r="K207" i="1"/>
  <c r="K175" i="1"/>
  <c r="K147" i="1"/>
  <c r="K131" i="1"/>
  <c r="K115" i="1"/>
  <c r="K99" i="1"/>
  <c r="K83" i="1"/>
  <c r="K67" i="1"/>
  <c r="K51" i="1"/>
  <c r="K35" i="1"/>
  <c r="K19" i="1"/>
  <c r="K3" i="1"/>
  <c r="K263" i="1"/>
  <c r="K231" i="1"/>
  <c r="K199" i="1"/>
  <c r="K167" i="1"/>
  <c r="P167" i="1" s="1"/>
  <c r="K143" i="1"/>
  <c r="K127" i="1"/>
  <c r="K111" i="1"/>
  <c r="K95" i="1"/>
  <c r="K79" i="1"/>
  <c r="K63" i="1"/>
  <c r="K47" i="1"/>
  <c r="K31" i="1"/>
  <c r="K15" i="1"/>
  <c r="K255" i="1"/>
  <c r="K223" i="1"/>
  <c r="K191" i="1"/>
  <c r="K159" i="1"/>
  <c r="K139" i="1"/>
  <c r="K123" i="1"/>
  <c r="K107" i="1"/>
  <c r="K91" i="1"/>
  <c r="K75" i="1"/>
  <c r="K59" i="1"/>
  <c r="K43" i="1"/>
  <c r="K27" i="1"/>
  <c r="K11" i="1"/>
  <c r="K488" i="1"/>
  <c r="K484" i="1"/>
  <c r="K480" i="1"/>
  <c r="K476" i="1"/>
  <c r="K472" i="1"/>
  <c r="K468" i="1"/>
  <c r="K464" i="1"/>
  <c r="K456" i="1"/>
  <c r="K452" i="1"/>
  <c r="K448" i="1"/>
  <c r="K444" i="1"/>
  <c r="K436" i="1"/>
  <c r="K428" i="1"/>
  <c r="K420" i="1"/>
  <c r="K412" i="1"/>
  <c r="K408" i="1"/>
  <c r="K404" i="1"/>
  <c r="K400" i="1"/>
  <c r="K396" i="1"/>
  <c r="K388" i="1"/>
  <c r="K384" i="1"/>
  <c r="P384" i="1" s="1"/>
  <c r="K380" i="1"/>
  <c r="K376" i="1"/>
  <c r="K372" i="1"/>
  <c r="K368" i="1"/>
  <c r="K364" i="1"/>
  <c r="K360" i="1"/>
  <c r="K356" i="1"/>
  <c r="K352" i="1"/>
  <c r="K348" i="1"/>
  <c r="K344" i="1"/>
  <c r="K340" i="1"/>
  <c r="K332" i="1"/>
  <c r="K328" i="1"/>
  <c r="K324" i="1"/>
  <c r="K320" i="1"/>
  <c r="K316" i="1"/>
  <c r="K312" i="1"/>
  <c r="K308" i="1"/>
  <c r="K300" i="1"/>
  <c r="K440" i="1"/>
  <c r="K432" i="1"/>
  <c r="K424" i="1"/>
  <c r="K416" i="1"/>
  <c r="K392" i="1"/>
  <c r="P392" i="1" s="1"/>
  <c r="K336" i="1"/>
  <c r="K304" i="1"/>
  <c r="K296" i="1"/>
  <c r="K292" i="1"/>
  <c r="P292" i="1" s="1"/>
  <c r="K288" i="1"/>
  <c r="K280" i="1"/>
  <c r="K276" i="1"/>
  <c r="K272" i="1"/>
  <c r="K268" i="1"/>
  <c r="K264" i="1"/>
  <c r="K260" i="1"/>
  <c r="K256" i="1"/>
  <c r="K252" i="1"/>
  <c r="K248" i="1"/>
  <c r="K244" i="1"/>
  <c r="K240" i="1"/>
  <c r="K236" i="1"/>
  <c r="K232" i="1"/>
  <c r="K228" i="1"/>
  <c r="K224" i="1"/>
  <c r="K220" i="1"/>
  <c r="K216" i="1"/>
  <c r="K212" i="1"/>
  <c r="K208" i="1"/>
  <c r="K204" i="1"/>
  <c r="K200" i="1"/>
  <c r="K196" i="1"/>
  <c r="K192" i="1"/>
  <c r="K188" i="1"/>
  <c r="K184" i="1"/>
  <c r="K180" i="1"/>
  <c r="K176" i="1"/>
  <c r="K172" i="1"/>
  <c r="K168" i="1"/>
  <c r="K164" i="1"/>
  <c r="K160" i="1"/>
  <c r="K156" i="1"/>
  <c r="K152" i="1"/>
  <c r="K148" i="1"/>
  <c r="K144" i="1"/>
  <c r="K140" i="1"/>
  <c r="P140" i="1" s="1"/>
  <c r="K136" i="1"/>
  <c r="K132" i="1"/>
  <c r="K128" i="1"/>
  <c r="K124" i="1"/>
  <c r="K120" i="1"/>
  <c r="K116" i="1"/>
  <c r="K112" i="1"/>
  <c r="K108" i="1"/>
  <c r="K104" i="1"/>
  <c r="K100" i="1"/>
  <c r="K96" i="1"/>
  <c r="K92" i="1"/>
  <c r="P92" i="1" s="1"/>
  <c r="K88" i="1"/>
  <c r="K84" i="1"/>
  <c r="K80" i="1"/>
  <c r="K76" i="1"/>
  <c r="K72" i="1"/>
  <c r="K68" i="1"/>
  <c r="K64" i="1"/>
  <c r="K60" i="1"/>
  <c r="K56" i="1"/>
  <c r="K52" i="1"/>
  <c r="K48" i="1"/>
  <c r="K44" i="1"/>
  <c r="K40" i="1"/>
  <c r="K36" i="1"/>
  <c r="K32" i="1"/>
  <c r="K28" i="1"/>
  <c r="K24" i="1"/>
  <c r="K20" i="1"/>
  <c r="K16" i="1"/>
  <c r="K12" i="1"/>
  <c r="K8" i="1"/>
  <c r="K4" i="1"/>
  <c r="K487" i="1"/>
  <c r="K483" i="1"/>
  <c r="K479" i="1"/>
  <c r="K475" i="1"/>
  <c r="K471" i="1"/>
  <c r="K467" i="1"/>
  <c r="K463" i="1"/>
  <c r="K459" i="1"/>
  <c r="K455" i="1"/>
  <c r="K451" i="1"/>
  <c r="K447" i="1"/>
  <c r="K443" i="1"/>
  <c r="K439" i="1"/>
  <c r="K435" i="1"/>
  <c r="K431" i="1"/>
  <c r="K427" i="1"/>
  <c r="K423" i="1"/>
  <c r="K419" i="1"/>
  <c r="K415" i="1"/>
  <c r="K411" i="1"/>
  <c r="K407" i="1"/>
  <c r="K403" i="1"/>
  <c r="K399" i="1"/>
  <c r="K395" i="1"/>
  <c r="K391" i="1"/>
  <c r="K387" i="1"/>
  <c r="K383" i="1"/>
  <c r="K379" i="1"/>
  <c r="K375" i="1"/>
  <c r="K371" i="1"/>
  <c r="K367" i="1"/>
  <c r="K363" i="1"/>
  <c r="K359" i="1"/>
  <c r="K355" i="1"/>
  <c r="K351" i="1"/>
  <c r="K347" i="1"/>
  <c r="K343" i="1"/>
  <c r="K339" i="1"/>
  <c r="K335" i="1"/>
  <c r="K331" i="1"/>
  <c r="K327" i="1"/>
  <c r="K323" i="1"/>
  <c r="K319" i="1"/>
  <c r="K315" i="1"/>
  <c r="K311" i="1"/>
  <c r="K307" i="1"/>
  <c r="K303" i="1"/>
  <c r="K299" i="1"/>
  <c r="K295" i="1"/>
  <c r="K291" i="1"/>
  <c r="K267" i="1"/>
  <c r="K259" i="1"/>
  <c r="K251" i="1"/>
  <c r="K243" i="1"/>
  <c r="K235" i="1"/>
  <c r="K227" i="1"/>
  <c r="K219" i="1"/>
  <c r="K211" i="1"/>
  <c r="K203" i="1"/>
  <c r="K195" i="1"/>
  <c r="K187" i="1"/>
  <c r="P187" i="1" s="1"/>
  <c r="K179" i="1"/>
  <c r="K171" i="1"/>
  <c r="K163" i="1"/>
  <c r="K155" i="1"/>
  <c r="K486" i="1"/>
  <c r="K482" i="1"/>
  <c r="K478" i="1"/>
  <c r="K474" i="1"/>
  <c r="K470" i="1"/>
  <c r="K466" i="1"/>
  <c r="K462" i="1"/>
  <c r="K458" i="1"/>
  <c r="K454" i="1"/>
  <c r="K450" i="1"/>
  <c r="K446" i="1"/>
  <c r="K442" i="1"/>
  <c r="K438" i="1"/>
  <c r="K434" i="1"/>
  <c r="K430" i="1"/>
  <c r="K426" i="1"/>
  <c r="K422" i="1"/>
  <c r="K418" i="1"/>
  <c r="K414" i="1"/>
  <c r="K410" i="1"/>
  <c r="P410" i="1" s="1"/>
  <c r="K406" i="1"/>
  <c r="K402" i="1"/>
  <c r="K398" i="1"/>
  <c r="K394" i="1"/>
  <c r="K390" i="1"/>
  <c r="K386" i="1"/>
  <c r="K382" i="1"/>
  <c r="K378" i="1"/>
  <c r="K374" i="1"/>
  <c r="K370" i="1"/>
  <c r="K366" i="1"/>
  <c r="K362" i="1"/>
  <c r="P362" i="1" s="1"/>
  <c r="K358" i="1"/>
  <c r="K354" i="1"/>
  <c r="K350" i="1"/>
  <c r="K346" i="1"/>
  <c r="K342" i="1"/>
  <c r="K338" i="1"/>
  <c r="K334" i="1"/>
  <c r="K330" i="1"/>
  <c r="K326" i="1"/>
  <c r="K322" i="1"/>
  <c r="K318" i="1"/>
  <c r="K314" i="1"/>
  <c r="K310" i="1"/>
  <c r="K306" i="1"/>
  <c r="K302" i="1"/>
  <c r="K298" i="1"/>
  <c r="P298" i="1" s="1"/>
  <c r="K294" i="1"/>
  <c r="K290" i="1"/>
  <c r="K286" i="1"/>
  <c r="K282" i="1"/>
  <c r="K278" i="1"/>
  <c r="K274" i="1"/>
  <c r="K270" i="1"/>
  <c r="K266" i="1"/>
  <c r="K262" i="1"/>
  <c r="K258" i="1"/>
  <c r="K254" i="1"/>
  <c r="K250" i="1"/>
  <c r="K246" i="1"/>
  <c r="K242" i="1"/>
  <c r="K238" i="1"/>
  <c r="K234" i="1"/>
  <c r="P234" i="1" s="1"/>
  <c r="K230" i="1"/>
  <c r="K226" i="1"/>
  <c r="K150" i="1"/>
  <c r="K146" i="1"/>
  <c r="K142" i="1"/>
  <c r="K138" i="1"/>
  <c r="K134" i="1"/>
  <c r="K130" i="1"/>
  <c r="K126" i="1"/>
  <c r="K122" i="1"/>
  <c r="K118" i="1"/>
  <c r="K114" i="1"/>
  <c r="K110" i="1"/>
  <c r="K106" i="1"/>
  <c r="K102" i="1"/>
  <c r="K98" i="1"/>
  <c r="K94" i="1"/>
  <c r="K90" i="1"/>
  <c r="K86" i="1"/>
  <c r="K82" i="1"/>
  <c r="P82" i="1" s="1"/>
  <c r="K78" i="1"/>
  <c r="K74" i="1"/>
  <c r="K70" i="1"/>
  <c r="K66" i="1"/>
  <c r="K62" i="1"/>
  <c r="K58" i="1"/>
  <c r="K54" i="1"/>
  <c r="K50" i="1"/>
  <c r="K46" i="1"/>
  <c r="K42" i="1"/>
  <c r="K38" i="1"/>
  <c r="K34" i="1"/>
  <c r="K30" i="1"/>
  <c r="K26" i="1"/>
  <c r="K22" i="1"/>
  <c r="K18" i="1"/>
  <c r="K14" i="1"/>
  <c r="K10" i="1"/>
  <c r="K6" i="1"/>
  <c r="K197" i="1"/>
  <c r="K193" i="1"/>
  <c r="K189" i="1"/>
  <c r="K185" i="1"/>
  <c r="K181" i="1"/>
  <c r="K177" i="1"/>
  <c r="K173" i="1"/>
  <c r="K169" i="1"/>
  <c r="K165" i="1"/>
  <c r="K161" i="1"/>
  <c r="K157" i="1"/>
  <c r="K153" i="1"/>
  <c r="K149" i="1"/>
  <c r="K145" i="1"/>
  <c r="K141" i="1"/>
  <c r="K137" i="1"/>
  <c r="K133" i="1"/>
  <c r="K129" i="1"/>
  <c r="K125" i="1"/>
  <c r="K121" i="1"/>
  <c r="K117" i="1"/>
  <c r="K113" i="1"/>
  <c r="K109" i="1"/>
  <c r="K105" i="1"/>
  <c r="K101" i="1"/>
  <c r="K97" i="1"/>
  <c r="K93" i="1"/>
  <c r="K89" i="1"/>
  <c r="K85" i="1"/>
  <c r="P85" i="1" s="1"/>
  <c r="K81" i="1"/>
  <c r="K77" i="1"/>
  <c r="K73" i="1"/>
  <c r="K69" i="1"/>
  <c r="K65" i="1"/>
  <c r="K61" i="1"/>
  <c r="K57" i="1"/>
  <c r="K53" i="1"/>
  <c r="K49" i="1"/>
  <c r="K45" i="1"/>
  <c r="K41" i="1"/>
  <c r="K37" i="1"/>
  <c r="K33" i="1"/>
  <c r="K29" i="1"/>
  <c r="K25" i="1"/>
  <c r="K21" i="1"/>
  <c r="K17" i="1"/>
  <c r="K13" i="1"/>
  <c r="K9" i="1"/>
  <c r="K5" i="1"/>
  <c r="K287" i="1"/>
  <c r="K283" i="1"/>
  <c r="K279" i="1"/>
  <c r="K275" i="1"/>
  <c r="K222" i="1"/>
  <c r="K218" i="1"/>
  <c r="K214" i="1"/>
  <c r="K210" i="1"/>
  <c r="K206" i="1"/>
  <c r="K202" i="1"/>
  <c r="K198" i="1"/>
  <c r="K194" i="1"/>
  <c r="K190" i="1"/>
  <c r="K186" i="1"/>
  <c r="K182" i="1"/>
  <c r="K178" i="1"/>
  <c r="K174" i="1"/>
  <c r="K170" i="1"/>
  <c r="K166" i="1"/>
  <c r="K162" i="1"/>
  <c r="K158" i="1"/>
  <c r="K154" i="1"/>
  <c r="M415" i="1" l="1"/>
  <c r="P415" i="1"/>
  <c r="M24" i="1"/>
  <c r="P24" i="1"/>
  <c r="M72" i="1"/>
  <c r="P72" i="1"/>
  <c r="M136" i="1"/>
  <c r="P136" i="1"/>
  <c r="M216" i="1"/>
  <c r="P216" i="1"/>
  <c r="M304" i="1"/>
  <c r="P304" i="1"/>
  <c r="M344" i="1"/>
  <c r="P344" i="1"/>
  <c r="M444" i="1"/>
  <c r="P444" i="1"/>
  <c r="M91" i="1"/>
  <c r="P91" i="1"/>
  <c r="M79" i="1"/>
  <c r="P79" i="1"/>
  <c r="M115" i="1"/>
  <c r="P115" i="1"/>
  <c r="M151" i="1"/>
  <c r="P151" i="1"/>
  <c r="M261" i="1"/>
  <c r="P261" i="1"/>
  <c r="M309" i="1"/>
  <c r="P309" i="1"/>
  <c r="M357" i="1"/>
  <c r="P357" i="1"/>
  <c r="M178" i="1"/>
  <c r="P178" i="1"/>
  <c r="M210" i="1"/>
  <c r="P210" i="1"/>
  <c r="M117" i="1"/>
  <c r="P117" i="1"/>
  <c r="M149" i="1"/>
  <c r="P149" i="1"/>
  <c r="M181" i="1"/>
  <c r="P181" i="1"/>
  <c r="M18" i="1"/>
  <c r="P18" i="1"/>
  <c r="M34" i="1"/>
  <c r="P34" i="1"/>
  <c r="M50" i="1"/>
  <c r="P50" i="1"/>
  <c r="M66" i="1"/>
  <c r="P66" i="1"/>
  <c r="M98" i="1"/>
  <c r="P98" i="1"/>
  <c r="M130" i="1"/>
  <c r="P130" i="1"/>
  <c r="M250" i="1"/>
  <c r="P250" i="1"/>
  <c r="M266" i="1"/>
  <c r="P266" i="1"/>
  <c r="M282" i="1"/>
  <c r="P282" i="1"/>
  <c r="M314" i="1"/>
  <c r="P314" i="1"/>
  <c r="M330" i="1"/>
  <c r="P330" i="1"/>
  <c r="M346" i="1"/>
  <c r="P346" i="1"/>
  <c r="M378" i="1"/>
  <c r="P378" i="1"/>
  <c r="M394" i="1"/>
  <c r="P394" i="1"/>
  <c r="M426" i="1"/>
  <c r="P426" i="1"/>
  <c r="M442" i="1"/>
  <c r="P442" i="1"/>
  <c r="M458" i="1"/>
  <c r="P458" i="1"/>
  <c r="M474" i="1"/>
  <c r="P474" i="1"/>
  <c r="M155" i="1"/>
  <c r="P155" i="1"/>
  <c r="M219" i="1"/>
  <c r="P219" i="1"/>
  <c r="M295" i="1"/>
  <c r="P295" i="1"/>
  <c r="M327" i="1"/>
  <c r="P327" i="1"/>
  <c r="M359" i="1"/>
  <c r="P359" i="1"/>
  <c r="M391" i="1"/>
  <c r="P391" i="1"/>
  <c r="M423" i="1"/>
  <c r="P423" i="1"/>
  <c r="M471" i="1"/>
  <c r="P471" i="1"/>
  <c r="M16" i="1"/>
  <c r="P16" i="1"/>
  <c r="M48" i="1"/>
  <c r="P48" i="1"/>
  <c r="M96" i="1"/>
  <c r="P96" i="1"/>
  <c r="M144" i="1"/>
  <c r="P144" i="1"/>
  <c r="M59" i="1"/>
  <c r="P59" i="1"/>
  <c r="M223" i="1"/>
  <c r="P223" i="1"/>
  <c r="M111" i="1"/>
  <c r="P111" i="1"/>
  <c r="M19" i="1"/>
  <c r="P19" i="1"/>
  <c r="M147" i="1"/>
  <c r="P147" i="1"/>
  <c r="M55" i="1"/>
  <c r="P55" i="1"/>
  <c r="M119" i="1"/>
  <c r="P119" i="1"/>
  <c r="M221" i="1"/>
  <c r="P221" i="1"/>
  <c r="M237" i="1"/>
  <c r="P237" i="1"/>
  <c r="M253" i="1"/>
  <c r="P253" i="1"/>
  <c r="M285" i="1"/>
  <c r="P285" i="1"/>
  <c r="M317" i="1"/>
  <c r="P317" i="1"/>
  <c r="M166" i="1"/>
  <c r="P166" i="1"/>
  <c r="M182" i="1"/>
  <c r="P182" i="1"/>
  <c r="M198" i="1"/>
  <c r="P198" i="1"/>
  <c r="M214" i="1"/>
  <c r="P214" i="1"/>
  <c r="M279" i="1"/>
  <c r="P279" i="1"/>
  <c r="M9" i="1"/>
  <c r="P9" i="1"/>
  <c r="M25" i="1"/>
  <c r="P25" i="1"/>
  <c r="M41" i="1"/>
  <c r="P41" i="1"/>
  <c r="M57" i="1"/>
  <c r="P57" i="1"/>
  <c r="M73" i="1"/>
  <c r="P73" i="1"/>
  <c r="M89" i="1"/>
  <c r="P89" i="1"/>
  <c r="M105" i="1"/>
  <c r="P105" i="1"/>
  <c r="M121" i="1"/>
  <c r="P121" i="1"/>
  <c r="M137" i="1"/>
  <c r="P137" i="1"/>
  <c r="M153" i="1"/>
  <c r="P153" i="1"/>
  <c r="M169" i="1"/>
  <c r="P169" i="1"/>
  <c r="M185" i="1"/>
  <c r="P185" i="1"/>
  <c r="M6" i="1"/>
  <c r="P6" i="1"/>
  <c r="M22" i="1"/>
  <c r="P22" i="1"/>
  <c r="M38" i="1"/>
  <c r="P38" i="1"/>
  <c r="M54" i="1"/>
  <c r="P54" i="1"/>
  <c r="M70" i="1"/>
  <c r="P70" i="1"/>
  <c r="M86" i="1"/>
  <c r="P86" i="1"/>
  <c r="M102" i="1"/>
  <c r="P102" i="1"/>
  <c r="M118" i="1"/>
  <c r="P118" i="1"/>
  <c r="M134" i="1"/>
  <c r="P134" i="1"/>
  <c r="M150" i="1"/>
  <c r="P150" i="1"/>
  <c r="M238" i="1"/>
  <c r="P238" i="1"/>
  <c r="M254" i="1"/>
  <c r="P254" i="1"/>
  <c r="M270" i="1"/>
  <c r="P270" i="1"/>
  <c r="M286" i="1"/>
  <c r="P286" i="1"/>
  <c r="M302" i="1"/>
  <c r="P302" i="1"/>
  <c r="M318" i="1"/>
  <c r="P318" i="1"/>
  <c r="M334" i="1"/>
  <c r="P334" i="1"/>
  <c r="M350" i="1"/>
  <c r="P350" i="1"/>
  <c r="M366" i="1"/>
  <c r="P366" i="1"/>
  <c r="M382" i="1"/>
  <c r="P382" i="1"/>
  <c r="M398" i="1"/>
  <c r="P398" i="1"/>
  <c r="M414" i="1"/>
  <c r="P414" i="1"/>
  <c r="M430" i="1"/>
  <c r="P430" i="1"/>
  <c r="M446" i="1"/>
  <c r="P446" i="1"/>
  <c r="M462" i="1"/>
  <c r="P462" i="1"/>
  <c r="M478" i="1"/>
  <c r="P478" i="1"/>
  <c r="M163" i="1"/>
  <c r="P163" i="1"/>
  <c r="M195" i="1"/>
  <c r="P195" i="1"/>
  <c r="M227" i="1"/>
  <c r="P227" i="1"/>
  <c r="M259" i="1"/>
  <c r="P259" i="1"/>
  <c r="M299" i="1"/>
  <c r="P299" i="1"/>
  <c r="M315" i="1"/>
  <c r="P315" i="1"/>
  <c r="M331" i="1"/>
  <c r="P331" i="1"/>
  <c r="M347" i="1"/>
  <c r="P347" i="1"/>
  <c r="M363" i="1"/>
  <c r="P363" i="1"/>
  <c r="M379" i="1"/>
  <c r="P379" i="1"/>
  <c r="M395" i="1"/>
  <c r="P395" i="1"/>
  <c r="M411" i="1"/>
  <c r="P411" i="1"/>
  <c r="M427" i="1"/>
  <c r="P427" i="1"/>
  <c r="M443" i="1"/>
  <c r="P443" i="1"/>
  <c r="M459" i="1"/>
  <c r="P459" i="1"/>
  <c r="M475" i="1"/>
  <c r="P475" i="1"/>
  <c r="M4" i="1"/>
  <c r="P4" i="1"/>
  <c r="M20" i="1"/>
  <c r="P20" i="1"/>
  <c r="M36" i="1"/>
  <c r="P36" i="1"/>
  <c r="M52" i="1"/>
  <c r="P52" i="1"/>
  <c r="M68" i="1"/>
  <c r="P68" i="1"/>
  <c r="M84" i="1"/>
  <c r="P84" i="1"/>
  <c r="M100" i="1"/>
  <c r="P100" i="1"/>
  <c r="M116" i="1"/>
  <c r="P116" i="1"/>
  <c r="M132" i="1"/>
  <c r="P132" i="1"/>
  <c r="M148" i="1"/>
  <c r="P148" i="1"/>
  <c r="M164" i="1"/>
  <c r="P164" i="1"/>
  <c r="M180" i="1"/>
  <c r="P180" i="1"/>
  <c r="M196" i="1"/>
  <c r="P196" i="1"/>
  <c r="M212" i="1"/>
  <c r="P212" i="1"/>
  <c r="M228" i="1"/>
  <c r="P228" i="1"/>
  <c r="M244" i="1"/>
  <c r="P244" i="1"/>
  <c r="M260" i="1"/>
  <c r="P260" i="1"/>
  <c r="M276" i="1"/>
  <c r="P276" i="1"/>
  <c r="M296" i="1"/>
  <c r="P296" i="1"/>
  <c r="M416" i="1"/>
  <c r="P416" i="1"/>
  <c r="M300" i="1"/>
  <c r="P300" i="1"/>
  <c r="M320" i="1"/>
  <c r="P320" i="1"/>
  <c r="M340" i="1"/>
  <c r="P340" i="1"/>
  <c r="M356" i="1"/>
  <c r="P356" i="1"/>
  <c r="M372" i="1"/>
  <c r="P372" i="1"/>
  <c r="M388" i="1"/>
  <c r="P388" i="1"/>
  <c r="M408" i="1"/>
  <c r="P408" i="1"/>
  <c r="M436" i="1"/>
  <c r="P436" i="1"/>
  <c r="M456" i="1"/>
  <c r="P456" i="1"/>
  <c r="M476" i="1"/>
  <c r="P476" i="1"/>
  <c r="M11" i="1"/>
  <c r="P11" i="1"/>
  <c r="M75" i="1"/>
  <c r="P75" i="1"/>
  <c r="M139" i="1"/>
  <c r="P139" i="1"/>
  <c r="M255" i="1"/>
  <c r="P255" i="1"/>
  <c r="M63" i="1"/>
  <c r="P63" i="1"/>
  <c r="M127" i="1"/>
  <c r="P127" i="1"/>
  <c r="M231" i="1"/>
  <c r="P231" i="1"/>
  <c r="M35" i="1"/>
  <c r="P35" i="1"/>
  <c r="M99" i="1"/>
  <c r="P99" i="1"/>
  <c r="M175" i="1"/>
  <c r="P175" i="1"/>
  <c r="M7" i="1"/>
  <c r="P7" i="1"/>
  <c r="M71" i="1"/>
  <c r="P71" i="1"/>
  <c r="M135" i="1"/>
  <c r="P135" i="1"/>
  <c r="M247" i="1"/>
  <c r="P247" i="1"/>
  <c r="M209" i="1"/>
  <c r="P209" i="1"/>
  <c r="M225" i="1"/>
  <c r="P225" i="1"/>
  <c r="M241" i="1"/>
  <c r="P241" i="1"/>
  <c r="M257" i="1"/>
  <c r="P257" i="1"/>
  <c r="M273" i="1"/>
  <c r="P273" i="1"/>
  <c r="M289" i="1"/>
  <c r="P289" i="1"/>
  <c r="M305" i="1"/>
  <c r="P305" i="1"/>
  <c r="M321" i="1"/>
  <c r="P321" i="1"/>
  <c r="M337" i="1"/>
  <c r="P337" i="1"/>
  <c r="M353" i="1"/>
  <c r="P353" i="1"/>
  <c r="M365" i="1"/>
  <c r="M362" i="1"/>
  <c r="M283" i="1"/>
  <c r="P283" i="1"/>
  <c r="M109" i="1"/>
  <c r="P109" i="1"/>
  <c r="M189" i="1"/>
  <c r="P189" i="1"/>
  <c r="M106" i="1"/>
  <c r="P106" i="1"/>
  <c r="M258" i="1"/>
  <c r="P258" i="1"/>
  <c r="M370" i="1"/>
  <c r="P370" i="1"/>
  <c r="M450" i="1"/>
  <c r="P450" i="1"/>
  <c r="M303" i="1"/>
  <c r="P303" i="1"/>
  <c r="M351" i="1"/>
  <c r="P351" i="1"/>
  <c r="M399" i="1"/>
  <c r="P399" i="1"/>
  <c r="M8" i="1"/>
  <c r="P8" i="1"/>
  <c r="M88" i="1"/>
  <c r="P88" i="1"/>
  <c r="M152" i="1"/>
  <c r="P152" i="1"/>
  <c r="M200" i="1"/>
  <c r="P200" i="1"/>
  <c r="M280" i="1"/>
  <c r="P280" i="1"/>
  <c r="M360" i="1"/>
  <c r="P360" i="1"/>
  <c r="M412" i="1"/>
  <c r="P412" i="1"/>
  <c r="M27" i="1"/>
  <c r="P27" i="1"/>
  <c r="M143" i="1"/>
  <c r="P143" i="1"/>
  <c r="M207" i="1"/>
  <c r="P207" i="1"/>
  <c r="M213" i="1"/>
  <c r="P213" i="1"/>
  <c r="K490" i="1"/>
  <c r="P489" i="1"/>
  <c r="M82" i="1"/>
  <c r="M85" i="1"/>
  <c r="M170" i="1"/>
  <c r="P170" i="1"/>
  <c r="M202" i="1"/>
  <c r="P202" i="1"/>
  <c r="M13" i="1"/>
  <c r="P13" i="1"/>
  <c r="M45" i="1"/>
  <c r="P45" i="1"/>
  <c r="M77" i="1"/>
  <c r="P77" i="1"/>
  <c r="M125" i="1"/>
  <c r="P125" i="1"/>
  <c r="M157" i="1"/>
  <c r="P157" i="1"/>
  <c r="M10" i="1"/>
  <c r="P10" i="1"/>
  <c r="M42" i="1"/>
  <c r="P42" i="1"/>
  <c r="M74" i="1"/>
  <c r="P74" i="1"/>
  <c r="M122" i="1"/>
  <c r="P122" i="1"/>
  <c r="M226" i="1"/>
  <c r="P226" i="1"/>
  <c r="M274" i="1"/>
  <c r="P274" i="1"/>
  <c r="M306" i="1"/>
  <c r="P306" i="1"/>
  <c r="M338" i="1"/>
  <c r="P338" i="1"/>
  <c r="M386" i="1"/>
  <c r="P386" i="1"/>
  <c r="M418" i="1"/>
  <c r="P418" i="1"/>
  <c r="M466" i="1"/>
  <c r="P466" i="1"/>
  <c r="M171" i="1"/>
  <c r="P171" i="1"/>
  <c r="M235" i="1"/>
  <c r="P235" i="1"/>
  <c r="M335" i="1"/>
  <c r="P335" i="1"/>
  <c r="M367" i="1"/>
  <c r="P367" i="1"/>
  <c r="M447" i="1"/>
  <c r="P447" i="1"/>
  <c r="M463" i="1"/>
  <c r="P463" i="1"/>
  <c r="M40" i="1"/>
  <c r="P40" i="1"/>
  <c r="M104" i="1"/>
  <c r="P104" i="1"/>
  <c r="M168" i="1"/>
  <c r="P168" i="1"/>
  <c r="M248" i="1"/>
  <c r="P248" i="1"/>
  <c r="M424" i="1"/>
  <c r="P424" i="1"/>
  <c r="M324" i="1"/>
  <c r="P324" i="1"/>
  <c r="M396" i="1"/>
  <c r="P396" i="1"/>
  <c r="M480" i="1"/>
  <c r="P480" i="1"/>
  <c r="M15" i="1"/>
  <c r="P15" i="1"/>
  <c r="M51" i="1"/>
  <c r="P51" i="1"/>
  <c r="M87" i="1"/>
  <c r="P87" i="1"/>
  <c r="M229" i="1"/>
  <c r="P229" i="1"/>
  <c r="M277" i="1"/>
  <c r="P277" i="1"/>
  <c r="M325" i="1"/>
  <c r="P325" i="1"/>
  <c r="M158" i="1"/>
  <c r="P158" i="1"/>
  <c r="M174" i="1"/>
  <c r="P174" i="1"/>
  <c r="M190" i="1"/>
  <c r="P190" i="1"/>
  <c r="M206" i="1"/>
  <c r="P206" i="1"/>
  <c r="M222" i="1"/>
  <c r="P222" i="1"/>
  <c r="M287" i="1"/>
  <c r="P287" i="1"/>
  <c r="M17" i="1"/>
  <c r="P17" i="1"/>
  <c r="M33" i="1"/>
  <c r="P33" i="1"/>
  <c r="M49" i="1"/>
  <c r="P49" i="1"/>
  <c r="M65" i="1"/>
  <c r="P65" i="1"/>
  <c r="M81" i="1"/>
  <c r="P81" i="1"/>
  <c r="M97" i="1"/>
  <c r="P97" i="1"/>
  <c r="M113" i="1"/>
  <c r="P113" i="1"/>
  <c r="M129" i="1"/>
  <c r="P129" i="1"/>
  <c r="M145" i="1"/>
  <c r="P145" i="1"/>
  <c r="M161" i="1"/>
  <c r="P161" i="1"/>
  <c r="M177" i="1"/>
  <c r="P177" i="1"/>
  <c r="M193" i="1"/>
  <c r="P193" i="1"/>
  <c r="M14" i="1"/>
  <c r="P14" i="1"/>
  <c r="M30" i="1"/>
  <c r="P30" i="1"/>
  <c r="M46" i="1"/>
  <c r="P46" i="1"/>
  <c r="M62" i="1"/>
  <c r="P62" i="1"/>
  <c r="M78" i="1"/>
  <c r="P78" i="1"/>
  <c r="M94" i="1"/>
  <c r="P94" i="1"/>
  <c r="M110" i="1"/>
  <c r="P110" i="1"/>
  <c r="M126" i="1"/>
  <c r="P126" i="1"/>
  <c r="M142" i="1"/>
  <c r="P142" i="1"/>
  <c r="M230" i="1"/>
  <c r="P230" i="1"/>
  <c r="M246" i="1"/>
  <c r="P246" i="1"/>
  <c r="M262" i="1"/>
  <c r="P262" i="1"/>
  <c r="M278" i="1"/>
  <c r="P278" i="1"/>
  <c r="M294" i="1"/>
  <c r="P294" i="1"/>
  <c r="M310" i="1"/>
  <c r="P310" i="1"/>
  <c r="M326" i="1"/>
  <c r="P326" i="1"/>
  <c r="M342" i="1"/>
  <c r="P342" i="1"/>
  <c r="M358" i="1"/>
  <c r="P358" i="1"/>
  <c r="M374" i="1"/>
  <c r="P374" i="1"/>
  <c r="M390" i="1"/>
  <c r="P390" i="1"/>
  <c r="M406" i="1"/>
  <c r="P406" i="1"/>
  <c r="M422" i="1"/>
  <c r="P422" i="1"/>
  <c r="M438" i="1"/>
  <c r="P438" i="1"/>
  <c r="M454" i="1"/>
  <c r="P454" i="1"/>
  <c r="M470" i="1"/>
  <c r="P470" i="1"/>
  <c r="M486" i="1"/>
  <c r="P486" i="1"/>
  <c r="M179" i="1"/>
  <c r="P179" i="1"/>
  <c r="M211" i="1"/>
  <c r="P211" i="1"/>
  <c r="M243" i="1"/>
  <c r="P243" i="1"/>
  <c r="M291" i="1"/>
  <c r="P291" i="1"/>
  <c r="M307" i="1"/>
  <c r="P307" i="1"/>
  <c r="M323" i="1"/>
  <c r="P323" i="1"/>
  <c r="M339" i="1"/>
  <c r="P339" i="1"/>
  <c r="M355" i="1"/>
  <c r="P355" i="1"/>
  <c r="M371" i="1"/>
  <c r="P371" i="1"/>
  <c r="M387" i="1"/>
  <c r="P387" i="1"/>
  <c r="M403" i="1"/>
  <c r="P403" i="1"/>
  <c r="M419" i="1"/>
  <c r="P419" i="1"/>
  <c r="M435" i="1"/>
  <c r="P435" i="1"/>
  <c r="M451" i="1"/>
  <c r="P451" i="1"/>
  <c r="M467" i="1"/>
  <c r="P467" i="1"/>
  <c r="M483" i="1"/>
  <c r="P483" i="1"/>
  <c r="M12" i="1"/>
  <c r="P12" i="1"/>
  <c r="M28" i="1"/>
  <c r="P28" i="1"/>
  <c r="M44" i="1"/>
  <c r="P44" i="1"/>
  <c r="M60" i="1"/>
  <c r="P60" i="1"/>
  <c r="M76" i="1"/>
  <c r="P76" i="1"/>
  <c r="M108" i="1"/>
  <c r="P108" i="1"/>
  <c r="M124" i="1"/>
  <c r="P124" i="1"/>
  <c r="M156" i="1"/>
  <c r="P156" i="1"/>
  <c r="M172" i="1"/>
  <c r="P172" i="1"/>
  <c r="M188" i="1"/>
  <c r="P188" i="1"/>
  <c r="M204" i="1"/>
  <c r="P204" i="1"/>
  <c r="M220" i="1"/>
  <c r="P220" i="1"/>
  <c r="M236" i="1"/>
  <c r="P236" i="1"/>
  <c r="M252" i="1"/>
  <c r="P252" i="1"/>
  <c r="M268" i="1"/>
  <c r="P268" i="1"/>
  <c r="M288" i="1"/>
  <c r="P288" i="1"/>
  <c r="M336" i="1"/>
  <c r="P336" i="1"/>
  <c r="M432" i="1"/>
  <c r="P432" i="1"/>
  <c r="M312" i="1"/>
  <c r="P312" i="1"/>
  <c r="M328" i="1"/>
  <c r="P328" i="1"/>
  <c r="M348" i="1"/>
  <c r="P348" i="1"/>
  <c r="M364" i="1"/>
  <c r="P364" i="1"/>
  <c r="M380" i="1"/>
  <c r="P380" i="1"/>
  <c r="M400" i="1"/>
  <c r="P400" i="1"/>
  <c r="M420" i="1"/>
  <c r="P420" i="1"/>
  <c r="M448" i="1"/>
  <c r="P448" i="1"/>
  <c r="M468" i="1"/>
  <c r="P468" i="1"/>
  <c r="M484" i="1"/>
  <c r="P484" i="1"/>
  <c r="M43" i="1"/>
  <c r="P43" i="1"/>
  <c r="M107" i="1"/>
  <c r="P107" i="1"/>
  <c r="M191" i="1"/>
  <c r="P191" i="1"/>
  <c r="M31" i="1"/>
  <c r="P31" i="1"/>
  <c r="M95" i="1"/>
  <c r="P95" i="1"/>
  <c r="M3" i="1"/>
  <c r="P3" i="1"/>
  <c r="M67" i="1"/>
  <c r="P67" i="1"/>
  <c r="M131" i="1"/>
  <c r="P131" i="1"/>
  <c r="M239" i="1"/>
  <c r="P239" i="1"/>
  <c r="M39" i="1"/>
  <c r="P39" i="1"/>
  <c r="M103" i="1"/>
  <c r="P103" i="1"/>
  <c r="M183" i="1"/>
  <c r="P183" i="1"/>
  <c r="M201" i="1"/>
  <c r="P201" i="1"/>
  <c r="M217" i="1"/>
  <c r="P217" i="1"/>
  <c r="M233" i="1"/>
  <c r="P233" i="1"/>
  <c r="M249" i="1"/>
  <c r="P249" i="1"/>
  <c r="M265" i="1"/>
  <c r="P265" i="1"/>
  <c r="M281" i="1"/>
  <c r="P281" i="1"/>
  <c r="M297" i="1"/>
  <c r="P297" i="1"/>
  <c r="M313" i="1"/>
  <c r="P313" i="1"/>
  <c r="M329" i="1"/>
  <c r="P329" i="1"/>
  <c r="M345" i="1"/>
  <c r="P345" i="1"/>
  <c r="M361" i="1"/>
  <c r="P361" i="1"/>
  <c r="M2" i="1"/>
  <c r="M373" i="1"/>
  <c r="M381" i="1"/>
  <c r="M389" i="1"/>
  <c r="M397" i="1"/>
  <c r="M405" i="1"/>
  <c r="M413" i="1"/>
  <c r="M421" i="1"/>
  <c r="M429" i="1"/>
  <c r="M437" i="1"/>
  <c r="M445" i="1"/>
  <c r="M453" i="1"/>
  <c r="M461" i="1"/>
  <c r="M469" i="1"/>
  <c r="M477" i="1"/>
  <c r="M485" i="1"/>
  <c r="M234" i="1"/>
  <c r="M187" i="1"/>
  <c r="M92" i="1"/>
  <c r="M205" i="1"/>
  <c r="M154" i="1"/>
  <c r="P154" i="1"/>
  <c r="M186" i="1"/>
  <c r="P186" i="1"/>
  <c r="M218" i="1"/>
  <c r="P218" i="1"/>
  <c r="M29" i="1"/>
  <c r="P29" i="1"/>
  <c r="M61" i="1"/>
  <c r="P61" i="1"/>
  <c r="M93" i="1"/>
  <c r="P93" i="1"/>
  <c r="M141" i="1"/>
  <c r="P141" i="1"/>
  <c r="M173" i="1"/>
  <c r="P173" i="1"/>
  <c r="M26" i="1"/>
  <c r="P26" i="1"/>
  <c r="M58" i="1"/>
  <c r="P58" i="1"/>
  <c r="M90" i="1"/>
  <c r="P90" i="1"/>
  <c r="M138" i="1"/>
  <c r="P138" i="1"/>
  <c r="M242" i="1"/>
  <c r="P242" i="1"/>
  <c r="M290" i="1"/>
  <c r="P290" i="1"/>
  <c r="M322" i="1"/>
  <c r="P322" i="1"/>
  <c r="M354" i="1"/>
  <c r="P354" i="1"/>
  <c r="M402" i="1"/>
  <c r="P402" i="1"/>
  <c r="M434" i="1"/>
  <c r="P434" i="1"/>
  <c r="M482" i="1"/>
  <c r="P482" i="1"/>
  <c r="M203" i="1"/>
  <c r="P203" i="1"/>
  <c r="M267" i="1"/>
  <c r="P267" i="1"/>
  <c r="M319" i="1"/>
  <c r="P319" i="1"/>
  <c r="M383" i="1"/>
  <c r="P383" i="1"/>
  <c r="M431" i="1"/>
  <c r="P431" i="1"/>
  <c r="M479" i="1"/>
  <c r="P479" i="1"/>
  <c r="M56" i="1"/>
  <c r="P56" i="1"/>
  <c r="M120" i="1"/>
  <c r="P120" i="1"/>
  <c r="M184" i="1"/>
  <c r="P184" i="1"/>
  <c r="M232" i="1"/>
  <c r="P232" i="1"/>
  <c r="M264" i="1"/>
  <c r="P264" i="1"/>
  <c r="M308" i="1"/>
  <c r="P308" i="1"/>
  <c r="M376" i="1"/>
  <c r="P376" i="1"/>
  <c r="M464" i="1"/>
  <c r="P464" i="1"/>
  <c r="M159" i="1"/>
  <c r="P159" i="1"/>
  <c r="M263" i="1"/>
  <c r="P263" i="1"/>
  <c r="M23" i="1"/>
  <c r="P23" i="1"/>
  <c r="M284" i="1"/>
  <c r="P284" i="1"/>
  <c r="M245" i="1"/>
  <c r="P245" i="1"/>
  <c r="M293" i="1"/>
  <c r="P293" i="1"/>
  <c r="M341" i="1"/>
  <c r="P341" i="1"/>
  <c r="M162" i="1"/>
  <c r="P162" i="1"/>
  <c r="M194" i="1"/>
  <c r="P194" i="1"/>
  <c r="M275" i="1"/>
  <c r="P275" i="1"/>
  <c r="M5" i="1"/>
  <c r="P5" i="1"/>
  <c r="M21" i="1"/>
  <c r="P21" i="1"/>
  <c r="M37" i="1"/>
  <c r="P37" i="1"/>
  <c r="M53" i="1"/>
  <c r="P53" i="1"/>
  <c r="M69" i="1"/>
  <c r="P69" i="1"/>
  <c r="M101" i="1"/>
  <c r="P101" i="1"/>
  <c r="M133" i="1"/>
  <c r="P133" i="1"/>
  <c r="M165" i="1"/>
  <c r="P165" i="1"/>
  <c r="M197" i="1"/>
  <c r="P197" i="1"/>
  <c r="M114" i="1"/>
  <c r="P114" i="1"/>
  <c r="M146" i="1"/>
  <c r="P146" i="1"/>
  <c r="M251" i="1"/>
  <c r="P251" i="1"/>
  <c r="M311" i="1"/>
  <c r="P311" i="1"/>
  <c r="M343" i="1"/>
  <c r="P343" i="1"/>
  <c r="M375" i="1"/>
  <c r="P375" i="1"/>
  <c r="M407" i="1"/>
  <c r="P407" i="1"/>
  <c r="M439" i="1"/>
  <c r="P439" i="1"/>
  <c r="M455" i="1"/>
  <c r="P455" i="1"/>
  <c r="M487" i="1"/>
  <c r="P487" i="1"/>
  <c r="M32" i="1"/>
  <c r="P32" i="1"/>
  <c r="M64" i="1"/>
  <c r="P64" i="1"/>
  <c r="M80" i="1"/>
  <c r="P80" i="1"/>
  <c r="M112" i="1"/>
  <c r="P112" i="1"/>
  <c r="M128" i="1"/>
  <c r="P128" i="1"/>
  <c r="M160" i="1"/>
  <c r="P160" i="1"/>
  <c r="M176" i="1"/>
  <c r="P176" i="1"/>
  <c r="M192" i="1"/>
  <c r="P192" i="1"/>
  <c r="M208" i="1"/>
  <c r="P208" i="1"/>
  <c r="M224" i="1"/>
  <c r="P224" i="1"/>
  <c r="M240" i="1"/>
  <c r="P240" i="1"/>
  <c r="M256" i="1"/>
  <c r="P256" i="1"/>
  <c r="M272" i="1"/>
  <c r="P272" i="1"/>
  <c r="M440" i="1"/>
  <c r="P440" i="1"/>
  <c r="M316" i="1"/>
  <c r="P316" i="1"/>
  <c r="M332" i="1"/>
  <c r="P332" i="1"/>
  <c r="M352" i="1"/>
  <c r="P352" i="1"/>
  <c r="M368" i="1"/>
  <c r="P368" i="1"/>
  <c r="M404" i="1"/>
  <c r="P404" i="1"/>
  <c r="M428" i="1"/>
  <c r="P428" i="1"/>
  <c r="M452" i="1"/>
  <c r="P452" i="1"/>
  <c r="M472" i="1"/>
  <c r="P472" i="1"/>
  <c r="M488" i="1"/>
  <c r="P488" i="1"/>
  <c r="M123" i="1"/>
  <c r="P123" i="1"/>
  <c r="M47" i="1"/>
  <c r="P47" i="1"/>
  <c r="M199" i="1"/>
  <c r="P199" i="1"/>
  <c r="M83" i="1"/>
  <c r="P83" i="1"/>
  <c r="M271" i="1"/>
  <c r="P271" i="1"/>
  <c r="M215" i="1"/>
  <c r="P215" i="1"/>
  <c r="M301" i="1"/>
  <c r="P301" i="1"/>
  <c r="M333" i="1"/>
  <c r="P333" i="1"/>
  <c r="M349" i="1"/>
  <c r="P349" i="1"/>
  <c r="M298" i="1"/>
  <c r="M392" i="1"/>
  <c r="M384" i="1"/>
  <c r="M269" i="1"/>
  <c r="M460" i="1"/>
  <c r="M369" i="1"/>
  <c r="M377" i="1"/>
  <c r="M385" i="1"/>
  <c r="M393" i="1"/>
  <c r="M401" i="1"/>
  <c r="M409" i="1"/>
  <c r="M417" i="1"/>
  <c r="M425" i="1"/>
  <c r="M433" i="1"/>
  <c r="M441" i="1"/>
  <c r="M449" i="1"/>
  <c r="M457" i="1"/>
  <c r="M465" i="1"/>
  <c r="M473" i="1"/>
  <c r="M481" i="1"/>
  <c r="M489" i="1"/>
  <c r="M490" i="1"/>
  <c r="K491" i="1" l="1"/>
  <c r="P490" i="1"/>
  <c r="K492" i="1" l="1"/>
  <c r="P491" i="1"/>
  <c r="M491" i="1"/>
  <c r="K493" i="1" l="1"/>
  <c r="P492" i="1"/>
  <c r="M492" i="1"/>
  <c r="K494" i="1" l="1"/>
  <c r="P493" i="1"/>
  <c r="M493" i="1"/>
  <c r="K495" i="1" l="1"/>
  <c r="P494" i="1"/>
  <c r="M494" i="1"/>
  <c r="K496" i="1" l="1"/>
  <c r="P495" i="1"/>
  <c r="M495" i="1"/>
  <c r="K497" i="1" l="1"/>
  <c r="P496" i="1"/>
  <c r="M496" i="1"/>
  <c r="K498" i="1" l="1"/>
  <c r="P497" i="1"/>
  <c r="M497" i="1"/>
  <c r="K499" i="1" l="1"/>
  <c r="P498" i="1"/>
  <c r="M498" i="1"/>
  <c r="K500" i="1" l="1"/>
  <c r="P499" i="1"/>
  <c r="M499" i="1"/>
  <c r="M500" i="1" l="1"/>
  <c r="P5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tc={F79602E1-F46E-40A6-9D19-92E3D675569E}</author>
  </authors>
  <commentList>
    <comment ref="B1" authorId="0" shapeId="0" xr:uid="{F79602E1-F46E-40A6-9D19-92E3D675569E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https://fred.stlouisfed.org/series/WPU0911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tc={B42742E2-990A-4B24-9D02-52C927EA18EC}</author>
  </authors>
  <commentList>
    <comment ref="B1" authorId="0" shapeId="0" xr:uid="{B42742E2-990A-4B24-9D02-52C927EA18EC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https://tassidicambio.bancaditalia.it/terzevalute-wf-ui-web/timeSeries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tc={E7C53E84-1691-4ED3-9FBB-D220EF286380}</author>
  </authors>
  <commentList>
    <comment ref="B1" authorId="0" shapeId="0" xr:uid="{E7C53E84-1691-4ED3-9FBB-D220EF28638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https://tassidicambio.bancaditalia.it/terzevalute-wf-ui-web/timeSeries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tc={7EA82FBA-D9ED-4C50-92E1-40FF91015B09}</author>
  </authors>
  <commentList>
    <comment ref="C1" authorId="0" shapeId="0" xr:uid="{7EA82FBA-D9ED-4C50-92E1-40FF91015B09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https://data.oecd.org/hha/household-disposable-income.htm?tp=1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tc={DC743276-8A4A-4F2A-90B7-E7334FADDB8B}</author>
  </authors>
  <commentList>
    <comment ref="B1" authorId="0" shapeId="0" xr:uid="{DC743276-8A4A-4F2A-90B7-E7334FADDB8B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https://tassidicambio.bancaditalia.it/terzevalute-wf-ui-web/timeSeries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tc={3669C303-3C00-424C-97E1-B685F601D139}</author>
  </authors>
  <commentList>
    <comment ref="B1" authorId="0" shapeId="0" xr:uid="{3669C303-3C00-424C-97E1-B685F601D139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https://tassidicambio.bancaditalia.it/terzevalute-wf-ui-web/timeSeries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tc={AC1E50F2-F146-48F7-B1E1-54F274513F17}</author>
  </authors>
  <commentList>
    <comment ref="B1" authorId="0" shapeId="0" xr:uid="{AC1E50F2-F146-48F7-B1E1-54F274513F17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https://www.bancaditalia.it/statistiche/tematiche/stat-storiche/stat-storiche-economia/NA150_2.0.zip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tc={2C509842-AB35-4EDD-89E4-2C66DBACF354}</author>
  </authors>
  <commentList>
    <comment ref="B1" authorId="0" shapeId="0" xr:uid="{2C509842-AB35-4EDD-89E4-2C66DBACF354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ISTAT Serie P31_C_W1_S14 final consumption expenditure of non-resident households on the economic territory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07DF5F-AB2A-439A-AD38-95B4A87DFCE8}" keepAlive="1" name="Query - DP_LIVE_28102021222849581" description="Connessione alla query 'DP_LIVE_28102021222849581' nella cartella di lavoro." type="5" refreshedVersion="7" background="1" saveData="1">
    <dbPr connection="Provider=Microsoft.Mashup.OleDb.1;Data Source=$Workbook$;Location=DP_LIVE_28102021222849581;Extended Properties=&quot;&quot;" command="SELECT * FROM [DP_LIVE_28102021222849581]"/>
  </connection>
  <connection id="2" xr16:uid="{DE0169B5-6399-4D0B-AC45-22394304DC58}" keepAlive="1" name="Query - indexconsfamiglie" description="Connessione alla query 'indexconsfamiglie' nella cartella di lavoro." type="5" refreshedVersion="7" background="1" saveData="1">
    <dbPr connection="Provider=Microsoft.Mashup.OleDb.1;Data Source=$Workbook$;Location=indexconsfamiglie;Extended Properties=&quot;&quot;" command="SELECT * FROM [indexconsfamiglie]"/>
  </connection>
  <connection id="3" xr16:uid="{6C38710C-5777-4794-B52B-B5193E69AC89}" keepAlive="1" name="Query - PaperPulpPrice" description="Connessione alla query 'PaperPulpPrice' nella cartella di lavoro." type="5" refreshedVersion="7" background="1" saveData="1">
    <dbPr connection="Provider=Microsoft.Mashup.OleDb.1;Data Source=$Workbook$;Location=PaperPulpPrice;Extended Properties=&quot;&quot;" command="SELECT * FROM [PaperPulpPrice]"/>
  </connection>
  <connection id="4" xr16:uid="{A133C8DB-6062-4BE1-85F6-CAE5E3A60DD9}" keepAlive="1" name="Query - USD_serie_storica_annuale€" description="Connessione alla query 'USD_serie_storica_annuale€' nella cartella di lavoro." type="5" refreshedVersion="7" background="1" saveData="1">
    <dbPr connection="Provider=Microsoft.Mashup.OleDb.1;Data Source=$Workbook$;Location=USD_serie_storica_annuale€;Extended Properties=&quot;&quot;" command="SELECT * FROM [USD_serie_storica_annuale€]"/>
  </connection>
  <connection id="5" xr16:uid="{89BF85F0-47DF-405F-9254-7A1FFE938969}" keepAlive="1" name="Query - USD_serie_storica_annualeLit" description="Connessione alla query 'USD_serie_storica_annualeLit' nella cartella di lavoro." type="5" refreshedVersion="7" background="1" saveData="1">
    <dbPr connection="Provider=Microsoft.Mashup.OleDb.1;Data Source=$Workbook$;Location=USD_serie_storica_annualeLit;Extended Properties=&quot;&quot;" command="SELECT * FROM [USD_serie_storica_annualeLit]"/>
  </connection>
  <connection id="6" xr16:uid="{CCF4E205-4134-4470-97C1-21814D7BCCE3}" keepAlive="1" name="Query - USD_serie_storica_mensile€" description="Connessione alla query 'USD_serie_storica_mensile€' nella cartella di lavoro." type="5" refreshedVersion="7" background="1" saveData="1">
    <dbPr connection="Provider=Microsoft.Mashup.OleDb.1;Data Source=$Workbook$;Location=USD_serie_storica_mensile€;Extended Properties=&quot;&quot;" command="SELECT * FROM [USD_serie_storica_mensile€]"/>
  </connection>
  <connection id="7" xr16:uid="{4F5F18C9-3DC7-438E-8F05-8B6A3BF107FE}" keepAlive="1" name="Query - USD_serie_storica_mensileLit" description="Connessione alla query 'USD_serie_storica_mensileLit' nella cartella di lavoro." type="5" refreshedVersion="7" background="1" saveData="1">
    <dbPr connection="Provider=Microsoft.Mashup.OleDb.1;Data Source=$Workbook$;Location=USD_serie_storica_mensileLit;Extended Properties=&quot;&quot;" command="SELECT * FROM [USD_serie_storica_mensileLit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<sst xmlns="http://schemas.openxmlformats.org/spreadsheetml/2006/main" count="4849" uniqueCount="1099">
  <si>
    <t>Nr.</t>
  </si>
  <si>
    <t>Titolo</t>
  </si>
  <si>
    <t>Mese di pubblicazione</t>
  </si>
  <si>
    <t>Soggetto</t>
  </si>
  <si>
    <t>Sceneggiatura</t>
  </si>
  <si>
    <t>Disegni</t>
  </si>
  <si>
    <t>La Mano Rossa</t>
  </si>
  <si>
    <t>ottobre</t>
  </si>
  <si>
    <t>Giovanni Luigi Bonelli</t>
  </si>
  <si>
    <t>Galep</t>
  </si>
  <si>
    <t>Uno contro venti</t>
  </si>
  <si>
    <t>dicembre</t>
  </si>
  <si>
    <t>Anno</t>
  </si>
  <si>
    <t>Fuorilegge</t>
  </si>
  <si>
    <t>febbraio</t>
  </si>
  <si>
    <t>L'eroe del Messico</t>
  </si>
  <si>
    <t>aprile</t>
  </si>
  <si>
    <t>Satania!</t>
  </si>
  <si>
    <t>giugno</t>
  </si>
  <si>
    <t>Doppio gioco</t>
  </si>
  <si>
    <t>settembre</t>
  </si>
  <si>
    <t>Il patto di sangue</t>
  </si>
  <si>
    <t>gennaio</t>
  </si>
  <si>
    <t>Due contro cento</t>
  </si>
  <si>
    <t>marzo</t>
  </si>
  <si>
    <t>Galep / Guido Zamperoni</t>
  </si>
  <si>
    <t>L'ultima battaglia</t>
  </si>
  <si>
    <t>maggio</t>
  </si>
  <si>
    <t>Galep / Mario Uggeri</t>
  </si>
  <si>
    <t>Il tranello</t>
  </si>
  <si>
    <t>luglio</t>
  </si>
  <si>
    <t>Il segno indiano</t>
  </si>
  <si>
    <t>Il figlio di Tex</t>
  </si>
  <si>
    <t>novembre</t>
  </si>
  <si>
    <t>Tex, l'intrepido</t>
  </si>
  <si>
    <t>La gola segreta</t>
  </si>
  <si>
    <t>La montagna misteriosa</t>
  </si>
  <si>
    <t>Il fuoco!</t>
  </si>
  <si>
    <t>Gli sciacalli del Kansas</t>
  </si>
  <si>
    <t>Dodge City</t>
  </si>
  <si>
    <t>Galep / Lino Jeva</t>
  </si>
  <si>
    <t>La fine di Lupo Bianco</t>
  </si>
  <si>
    <t>Un piano ardito</t>
  </si>
  <si>
    <t>Galep / Francesco Gamba</t>
  </si>
  <si>
    <t>Alba di sangue</t>
  </si>
  <si>
    <t>Yampa Flat</t>
  </si>
  <si>
    <t>Galep / Mario Uggeri</t>
  </si>
  <si>
    <t>Piutes!</t>
  </si>
  <si>
    <t>L'enigma del feticcio</t>
  </si>
  <si>
    <t>L'agguato</t>
  </si>
  <si>
    <t>agosto</t>
  </si>
  <si>
    <t>Galep / Francesco Gamba</t>
  </si>
  <si>
    <t>Frecce nere</t>
  </si>
  <si>
    <t>Assedio al Posto N. 6</t>
  </si>
  <si>
    <t>Un vile attentato</t>
  </si>
  <si>
    <t>Il Coyote Nero</t>
  </si>
  <si>
    <t>Old Pawnee Bill</t>
  </si>
  <si>
    <t>La Mesa verde</t>
  </si>
  <si>
    <t>La morte aspetta nel buio</t>
  </si>
  <si>
    <t>La valle tragica</t>
  </si>
  <si>
    <t>Sinistri incontri</t>
  </si>
  <si>
    <t>Una carta rischiosa</t>
  </si>
  <si>
    <t>Il villaggio fantasma</t>
  </si>
  <si>
    <t>Falsa accusa!</t>
  </si>
  <si>
    <t>Sabbie mobili</t>
  </si>
  <si>
    <t>La gola della morte</t>
  </si>
  <si>
    <t>Il ponte tragico</t>
  </si>
  <si>
    <t>Rinnegato!</t>
  </si>
  <si>
    <t>Francesco Gamba</t>
  </si>
  <si>
    <t>Incendio allo "Star-O"</t>
  </si>
  <si>
    <t>Lotta per la vita</t>
  </si>
  <si>
    <t>Una audace rapina</t>
  </si>
  <si>
    <t>Galep / Francesco Gamba / Virgilio Muzzi</t>
  </si>
  <si>
    <t>La voce misteriosa</t>
  </si>
  <si>
    <t>Galep / Virgilio Muzzi</t>
  </si>
  <si>
    <t>Il sicario</t>
  </si>
  <si>
    <t>Le terre dell'abisso</t>
  </si>
  <si>
    <t>Duello a Laredo</t>
  </si>
  <si>
    <t>Lo stregone</t>
  </si>
  <si>
    <t>Galep / Francesco Gamba / Virgilio Muzzi</t>
  </si>
  <si>
    <t>I figli della notte</t>
  </si>
  <si>
    <t>Sangue Navajo</t>
  </si>
  <si>
    <t>Galep / Virgilio Muzzi</t>
  </si>
  <si>
    <t>Guerriglia</t>
  </si>
  <si>
    <t>Il grande re</t>
  </si>
  <si>
    <t>Il lago scarlatto</t>
  </si>
  <si>
    <t>Tradimento</t>
  </si>
  <si>
    <t>La rivolta</t>
  </si>
  <si>
    <t>Notte tragica</t>
  </si>
  <si>
    <t>Corsa alla morte</t>
  </si>
  <si>
    <t>Duello all'alba</t>
  </si>
  <si>
    <t>"El Rey"</t>
  </si>
  <si>
    <t>Morte nella neve</t>
  </si>
  <si>
    <t>Squali</t>
  </si>
  <si>
    <t>Vigilantes</t>
  </si>
  <si>
    <t>Mexico</t>
  </si>
  <si>
    <t>Galep / Francesco Gamba / Erio Nicolò</t>
  </si>
  <si>
    <t>Ai ferri corti</t>
  </si>
  <si>
    <t>Dramma al circo</t>
  </si>
  <si>
    <t>Mano Gialla</t>
  </si>
  <si>
    <t>Duello Apache</t>
  </si>
  <si>
    <t>Galep / Francesco Gamba / Guglielmo Letteri</t>
  </si>
  <si>
    <t>Piombo caldo</t>
  </si>
  <si>
    <t>Galep / Francesco Gamba / Guglielmo Letteri</t>
  </si>
  <si>
    <t>L'ultima carica</t>
  </si>
  <si>
    <t>Pueblo Bonito</t>
  </si>
  <si>
    <t>New Orleans</t>
  </si>
  <si>
    <t>Pony Express</t>
  </si>
  <si>
    <t>Francesco Gamba / Guglielmo Letteri / Virgilio Muzzi</t>
  </si>
  <si>
    <t>Sangue sulla pista</t>
  </si>
  <si>
    <t>Galep / Virgilio Muzzi / Erio Nicolò</t>
  </si>
  <si>
    <t>La bufera</t>
  </si>
  <si>
    <t>Deserto bianco</t>
  </si>
  <si>
    <t>Galep / Guglielmo Letteri</t>
  </si>
  <si>
    <t>Il tesoro del tempio</t>
  </si>
  <si>
    <t>Galep / Guglielmo Letteri</t>
  </si>
  <si>
    <t>Incubo</t>
  </si>
  <si>
    <t>Il Drago Rosso</t>
  </si>
  <si>
    <t>Spettri!</t>
  </si>
  <si>
    <t>La banda dei lupi</t>
  </si>
  <si>
    <t>Galep / Guglielmo Letteri / Virgilio Muzzi</t>
  </si>
  <si>
    <t>La sfida</t>
  </si>
  <si>
    <t>Il passato di Tex</t>
  </si>
  <si>
    <t>Il re del rodeo</t>
  </si>
  <si>
    <t>La costa dei barbari</t>
  </si>
  <si>
    <t>Pietro Raschitelli</t>
  </si>
  <si>
    <t>Rio Verde</t>
  </si>
  <si>
    <t>Galep / Pietro Raschitelli / Guglielmo Letteri</t>
  </si>
  <si>
    <t>Yuma!</t>
  </si>
  <si>
    <t>Galep / Guglielmo Letteri / Virgilio Muzzi</t>
  </si>
  <si>
    <t>Gli spietati</t>
  </si>
  <si>
    <t>Morte di un soldato</t>
  </si>
  <si>
    <t>Fuga nella notte</t>
  </si>
  <si>
    <t>Vendetta indiana</t>
  </si>
  <si>
    <t>Giovanni Ticci</t>
  </si>
  <si>
    <t>Giustizia!</t>
  </si>
  <si>
    <t>Terrore sulla savana</t>
  </si>
  <si>
    <t>Black Baron</t>
  </si>
  <si>
    <t>La carovana dell'oro</t>
  </si>
  <si>
    <t>La caccia</t>
  </si>
  <si>
    <t>Galep / Guglielmo Letteri/ Virgilio Muzzi</t>
  </si>
  <si>
    <t>Lo straniero</t>
  </si>
  <si>
    <t>I razziatori</t>
  </si>
  <si>
    <t>La sconfitta</t>
  </si>
  <si>
    <t>SuperTex</t>
  </si>
  <si>
    <t>El Morisco</t>
  </si>
  <si>
    <t>Guglielmo Letteri</t>
  </si>
  <si>
    <t>Sierra Encantada</t>
  </si>
  <si>
    <t>Il Signore dell'Abisso</t>
  </si>
  <si>
    <t>Guglielmo Letteri / Galep</t>
  </si>
  <si>
    <t>Il giuramento</t>
  </si>
  <si>
    <t>L'implacabile</t>
  </si>
  <si>
    <t>La paga di Giuda</t>
  </si>
  <si>
    <t>Galep / Erio Nicolò</t>
  </si>
  <si>
    <t>Gilas!</t>
  </si>
  <si>
    <t>Erio Nicolò</t>
  </si>
  <si>
    <t>Inferno a Robber City</t>
  </si>
  <si>
    <t>Erio Nicolò / Giovanni Ticci</t>
  </si>
  <si>
    <t>Massacro!</t>
  </si>
  <si>
    <t>Giovanni Ticci / Guglielmo Letteri</t>
  </si>
  <si>
    <t>Chinatown</t>
  </si>
  <si>
    <t>L'asso nella manica</t>
  </si>
  <si>
    <t>La rete si chiude</t>
  </si>
  <si>
    <t>Tra due bandiere</t>
  </si>
  <si>
    <t>Guglielmo Letteri / Galep</t>
  </si>
  <si>
    <t>Quando tuona il cannone</t>
  </si>
  <si>
    <t>Tramonto rosso</t>
  </si>
  <si>
    <t>La Dama di Picche</t>
  </si>
  <si>
    <t>Galep / Virgilio Muzzi</t>
  </si>
  <si>
    <t>El Paso</t>
  </si>
  <si>
    <t>Virgilio Muzzi / Guglielmo Letteri</t>
  </si>
  <si>
    <t>La legge del più forte</t>
  </si>
  <si>
    <t>Senza tregua!</t>
  </si>
  <si>
    <t>Sulle rive del Pecos</t>
  </si>
  <si>
    <t>Guglielmo Letteri / Erio Nicolò</t>
  </si>
  <si>
    <t>Dugan, il bandito</t>
  </si>
  <si>
    <t>Sulle piste del Nord</t>
  </si>
  <si>
    <t>Tamburi di guerra</t>
  </si>
  <si>
    <t>Giubbe Rosse</t>
  </si>
  <si>
    <t>Il figlio di Mefisto</t>
  </si>
  <si>
    <t>I quattro amuleti</t>
  </si>
  <si>
    <t>Magia nera</t>
  </si>
  <si>
    <t>Il veliero maledetto</t>
  </si>
  <si>
    <t>Silver Star</t>
  </si>
  <si>
    <t>Il cacciatore di taglie</t>
  </si>
  <si>
    <t>Virgilio Muzzi</t>
  </si>
  <si>
    <t>Wanted</t>
  </si>
  <si>
    <t>Virgilio Muzzi / Guglielmo Letteri</t>
  </si>
  <si>
    <t>Lo sfregiato</t>
  </si>
  <si>
    <t>Conestoga!</t>
  </si>
  <si>
    <t>Condor Pass</t>
  </si>
  <si>
    <t>Diablero!</t>
  </si>
  <si>
    <t>La regina della notte</t>
  </si>
  <si>
    <t>Il ritorno di Montales</t>
  </si>
  <si>
    <t>Tragico assedio</t>
  </si>
  <si>
    <t>Adiós, amigo!</t>
  </si>
  <si>
    <t>Arizona</t>
  </si>
  <si>
    <t>La trappola</t>
  </si>
  <si>
    <t>In nome della legge</t>
  </si>
  <si>
    <t>La cella della morte</t>
  </si>
  <si>
    <t>Mohaves!</t>
  </si>
  <si>
    <t>L'ombra del patibolo</t>
  </si>
  <si>
    <t>Terra promessa</t>
  </si>
  <si>
    <t>Cheyennes</t>
  </si>
  <si>
    <t>Kento non perdona</t>
  </si>
  <si>
    <t>Trading Post</t>
  </si>
  <si>
    <t>Giovanni Ticci / Virgilio Muzzi</t>
  </si>
  <si>
    <t>"Sunset" ranch</t>
  </si>
  <si>
    <t>L'ultimo poker</t>
  </si>
  <si>
    <t>Odio senza fine</t>
  </si>
  <si>
    <t>I predoni della sierra</t>
  </si>
  <si>
    <t>Una campana per Lucero</t>
  </si>
  <si>
    <t>San Francisco</t>
  </si>
  <si>
    <t>Lotta sul mare</t>
  </si>
  <si>
    <t>Il tiranno dell'isola</t>
  </si>
  <si>
    <t>I cacciatori di teste</t>
  </si>
  <si>
    <t>Lo sceriffo di Durango</t>
  </si>
  <si>
    <t>I killers</t>
  </si>
  <si>
    <t>Erio Nicolò / Guglielmo Letteri</t>
  </si>
  <si>
    <t>Il fiore della morte</t>
  </si>
  <si>
    <t>Il ritorno di Yama</t>
  </si>
  <si>
    <t>Nel regno dei Maya</t>
  </si>
  <si>
    <t>La danza del fuoco</t>
  </si>
  <si>
    <t>Galep / Erio Nicolò</t>
  </si>
  <si>
    <t>Apache Kid</t>
  </si>
  <si>
    <t>La fine dei Comancheros</t>
  </si>
  <si>
    <t>La notte degli assassini</t>
  </si>
  <si>
    <t>L'idolo di smeraldo</t>
  </si>
  <si>
    <t>Giovanni Ticci / Fernando Fusco</t>
  </si>
  <si>
    <t>La carica dei Navajos</t>
  </si>
  <si>
    <t>Fernando Fusco / Erio Nicolò</t>
  </si>
  <si>
    <t>Sulle tracce di Tom Foster</t>
  </si>
  <si>
    <t>L'indiano bianco</t>
  </si>
  <si>
    <t>Erio Nicolò / Guglielmo Letteri</t>
  </si>
  <si>
    <t>Il laccio nero</t>
  </si>
  <si>
    <t>L'ora della violenza</t>
  </si>
  <si>
    <t>L'artiglio ha colpito!</t>
  </si>
  <si>
    <t>I cacciatori di scalpi</t>
  </si>
  <si>
    <t>La città morta</t>
  </si>
  <si>
    <t>Fantasmi nel deserto</t>
  </si>
  <si>
    <t>I cavalieri della vendetta</t>
  </si>
  <si>
    <t>Assalto al treno</t>
  </si>
  <si>
    <t>Il quinto uomo</t>
  </si>
  <si>
    <t>Giovanni Ticci / Galep / Virgilio Muzzi</t>
  </si>
  <si>
    <t>Una stella per Tex</t>
  </si>
  <si>
    <t>Canyon Diablo</t>
  </si>
  <si>
    <t>Caccia all'uomo</t>
  </si>
  <si>
    <t>Giovanni Luigi Bonelli / Guido Nolitta</t>
  </si>
  <si>
    <t>Giovanni Luigi Bonelli / Guido Nolitta</t>
  </si>
  <si>
    <t>Galep / Virgilio Muzzi / Fernando Fusco</t>
  </si>
  <si>
    <t>Mingo, il ribelle</t>
  </si>
  <si>
    <t>Guido Nolitta</t>
  </si>
  <si>
    <t>Fernando Fusco</t>
  </si>
  <si>
    <t>Il giudice Maddox</t>
  </si>
  <si>
    <t>Guido Nolitta / Giovanni Luigi Bonelli</t>
  </si>
  <si>
    <t>Fernando Fusco / Guglielmo Letteri</t>
  </si>
  <si>
    <t>L'uomo dai cento volti</t>
  </si>
  <si>
    <t>Il mistero della miniera</t>
  </si>
  <si>
    <t>Il sentiero dei Broncos</t>
  </si>
  <si>
    <t>Erio Nicolò / Alberto Giolitti / Giovanni Ticci</t>
  </si>
  <si>
    <t>La Mesa degli Scheletri</t>
  </si>
  <si>
    <t>Alberto Giolitti / Giovanni Ticci</t>
  </si>
  <si>
    <t>El Muerto</t>
  </si>
  <si>
    <t>Giovanni Ticci / Galep</t>
  </si>
  <si>
    <t>La Collina degli Stivali</t>
  </si>
  <si>
    <t>Il tesoro di Victorio</t>
  </si>
  <si>
    <t>Trapper!</t>
  </si>
  <si>
    <t>Guglielmo Letteri / Erio Nicolò</t>
  </si>
  <si>
    <t>Uomini senza paura</t>
  </si>
  <si>
    <t>La corsa della freccia</t>
  </si>
  <si>
    <t>Dakotas!</t>
  </si>
  <si>
    <t>Gli scorridori del Rio Grande</t>
  </si>
  <si>
    <t>Nel covo dei banditi</t>
  </si>
  <si>
    <t>A sud di Nogales</t>
  </si>
  <si>
    <t>Guglielmo Letteri / Giovanni Ticci</t>
  </si>
  <si>
    <t>Tex 200</t>
  </si>
  <si>
    <t>L'oro del Colorado</t>
  </si>
  <si>
    <t>Grand Canyon</t>
  </si>
  <si>
    <t>Giovanni Luigi Bonelli / Guido Nolitta</t>
  </si>
  <si>
    <t>Giovanni Ticci / Erio Nicolò</t>
  </si>
  <si>
    <t>Il cowboy senza nome</t>
  </si>
  <si>
    <t>Erio Nicolò / Fernando Fusco</t>
  </si>
  <si>
    <t>I ribelli del Canada</t>
  </si>
  <si>
    <t>La rupe nera</t>
  </si>
  <si>
    <t>Tortura</t>
  </si>
  <si>
    <t>L'aquila e la folgore</t>
  </si>
  <si>
    <t>Guido Nolitta / Giovanni Luigi Bonelli</t>
  </si>
  <si>
    <t>Fernando Fusco / Galep</t>
  </si>
  <si>
    <t>Un nido di serpenti</t>
  </si>
  <si>
    <t>La casa sul fiume</t>
  </si>
  <si>
    <t>Linciaggio!</t>
  </si>
  <si>
    <t>Tucson!</t>
  </si>
  <si>
    <t>Trafficanti di armi</t>
  </si>
  <si>
    <t>Attacco notturno</t>
  </si>
  <si>
    <t>I due rivali</t>
  </si>
  <si>
    <t>Santa Cruz</t>
  </si>
  <si>
    <t>I tre killers</t>
  </si>
  <si>
    <t>La mano del destino</t>
  </si>
  <si>
    <t>Giovanni Ticci / Fernando Fusco</t>
  </si>
  <si>
    <t>Guerra sui pascoli</t>
  </si>
  <si>
    <t>Requiem per una canaglia</t>
  </si>
  <si>
    <t>Il complotto</t>
  </si>
  <si>
    <t>Guglielmo Letteri / Erio Nicolò</t>
  </si>
  <si>
    <t>La foresta dei totem</t>
  </si>
  <si>
    <t>L'uomo e la belva</t>
  </si>
  <si>
    <t>Sasquatch</t>
  </si>
  <si>
    <t>Erio Nicolò / Galep</t>
  </si>
  <si>
    <t>Missione suicida</t>
  </si>
  <si>
    <t>Uccidere o morire</t>
  </si>
  <si>
    <t>Taglia: duemila dollari</t>
  </si>
  <si>
    <t>La pista degli Apaches</t>
  </si>
  <si>
    <t>La piramide misteriosa</t>
  </si>
  <si>
    <t>L'orribile sortilegio</t>
  </si>
  <si>
    <t>Guglielmo Letteri / Fernando Fusco</t>
  </si>
  <si>
    <t>Il Clan dei Cubani</t>
  </si>
  <si>
    <t>L'Isola dei Morti</t>
  </si>
  <si>
    <t>La Maschera di Ferro</t>
  </si>
  <si>
    <t>Scacco matto</t>
  </si>
  <si>
    <t>Gli eroi di Devil Pass</t>
  </si>
  <si>
    <t>Fuochi nella notte</t>
  </si>
  <si>
    <t>Il cerchio di sangue</t>
  </si>
  <si>
    <t>Giovanni Ticci / Erio Nicolò</t>
  </si>
  <si>
    <t>Contro tutti</t>
  </si>
  <si>
    <t>Mercanti di morte</t>
  </si>
  <si>
    <t>A carte scoperte</t>
  </si>
  <si>
    <t>Erio Nicolò / Guglielmo Letteri</t>
  </si>
  <si>
    <t>Ombre del passato</t>
  </si>
  <si>
    <t>Ore disperate</t>
  </si>
  <si>
    <t>I quattro evasi</t>
  </si>
  <si>
    <t>Fernando Fusco / Galep</t>
  </si>
  <si>
    <t>Il segno di Cruzado</t>
  </si>
  <si>
    <t>I cacciatori e la preda</t>
  </si>
  <si>
    <t>Sentiero senza ritorno</t>
  </si>
  <si>
    <t>Guido Nolitta / Giovanni Luigi Bonelli</t>
  </si>
  <si>
    <t>Il figlio di Cochise</t>
  </si>
  <si>
    <t>Sfida nel canyon</t>
  </si>
  <si>
    <t>Erio Nicolò / Francesco Gamba</t>
  </si>
  <si>
    <t>Il marchio di Satana</t>
  </si>
  <si>
    <t>Furia infernale</t>
  </si>
  <si>
    <t>Il solitario del West</t>
  </si>
  <si>
    <t>Giungla crudele</t>
  </si>
  <si>
    <t>Il volto del traditore</t>
  </si>
  <si>
    <t>Artigli nelle tenebre</t>
  </si>
  <si>
    <t>La scogliera dell'orrore</t>
  </si>
  <si>
    <t>La valle infuocata</t>
  </si>
  <si>
    <t>Indian Agency</t>
  </si>
  <si>
    <t>La pista nel cielo</t>
  </si>
  <si>
    <t>Salto nel vuoto</t>
  </si>
  <si>
    <t>Sete di vendetta</t>
  </si>
  <si>
    <t>Segnali di fumo</t>
  </si>
  <si>
    <t>La freccia spezzata</t>
  </si>
  <si>
    <t>Le colline della paura</t>
  </si>
  <si>
    <t>Erio Nicolò / Vincenzo Monti</t>
  </si>
  <si>
    <t>Le terre calde</t>
  </si>
  <si>
    <t>Vincenzo Monti</t>
  </si>
  <si>
    <t>Inchiesta pericolosa</t>
  </si>
  <si>
    <t>Vincenzo Monti / Giovanni Ticci</t>
  </si>
  <si>
    <t>L'ombra di Mefisto</t>
  </si>
  <si>
    <t>Giovanni Ticci / Galep</t>
  </si>
  <si>
    <t>La strega</t>
  </si>
  <si>
    <t>Tex contro Yama</t>
  </si>
  <si>
    <t>I Figli del Sole</t>
  </si>
  <si>
    <t>Il segreto della Sierra Madre</t>
  </si>
  <si>
    <t>Il sepolcro azteco</t>
  </si>
  <si>
    <t>Guglielmo Letteri / Vincenzo Monti</t>
  </si>
  <si>
    <t>Bandoleros!</t>
  </si>
  <si>
    <t>Vincenzo Monti / Giovanni Ticci</t>
  </si>
  <si>
    <t>Il disertore</t>
  </si>
  <si>
    <t>Alleati pericolosi</t>
  </si>
  <si>
    <t>Guido Nolitta / Claudio Nizzi</t>
  </si>
  <si>
    <t>Guido Nolitta / Claudio Nizzi</t>
  </si>
  <si>
    <t>Un diabolico intrigo</t>
  </si>
  <si>
    <t>Claudio Nizzi / Giovanni Luigi Bonelli</t>
  </si>
  <si>
    <t>Dinamite</t>
  </si>
  <si>
    <t>La grande minaccia</t>
  </si>
  <si>
    <t>Il vendicatore mascherato</t>
  </si>
  <si>
    <t>La foresta pietrificata</t>
  </si>
  <si>
    <t>Cavalcata selvaggia</t>
  </si>
  <si>
    <t>Giovanni Luigi Bonelli / Claudio Nizzi</t>
  </si>
  <si>
    <t>Giovanni Luigi Bonelli / Claudio Nizzi</t>
  </si>
  <si>
    <t>Guglielmo Letteri / Fernando Fusco</t>
  </si>
  <si>
    <t>Il ritorno del Carnicero</t>
  </si>
  <si>
    <t>Claudio Nizzi</t>
  </si>
  <si>
    <t>Il giustiziere</t>
  </si>
  <si>
    <t>Un mondo perduto</t>
  </si>
  <si>
    <t>Vincenzo Monti / Erio Nicolò</t>
  </si>
  <si>
    <t>Il carro di fuoco</t>
  </si>
  <si>
    <t>Vincenzo Monti / Erio Nicolò / Giovanni Ticci</t>
  </si>
  <si>
    <t>Geronimo!</t>
  </si>
  <si>
    <t>Un ranger del Texas</t>
  </si>
  <si>
    <t>I delitti del lago ghiacciato</t>
  </si>
  <si>
    <t>L'uomo nell'ombra</t>
  </si>
  <si>
    <t>Grido di guerra</t>
  </si>
  <si>
    <t>La vendetta di Tiger Jack</t>
  </si>
  <si>
    <t>Galep / Fernando Fusco</t>
  </si>
  <si>
    <t>I dominatori della valle</t>
  </si>
  <si>
    <t>Il colonnello Watson</t>
  </si>
  <si>
    <t>Uno sporco imbroglio</t>
  </si>
  <si>
    <t>Fernando Fusco / Vincenzo Monti</t>
  </si>
  <si>
    <t>Gli ostaggi</t>
  </si>
  <si>
    <t>Giovanni Luigi Bonelli / Claudio Nizzi</t>
  </si>
  <si>
    <t>Vincenzo Monti / Fabio Civitelli</t>
  </si>
  <si>
    <t>Fuoco incrociato</t>
  </si>
  <si>
    <t>Fabio Civitelli</t>
  </si>
  <si>
    <t>Il passaggio segreto</t>
  </si>
  <si>
    <t>Fabio Civitelli / Guglielmo Letteri</t>
  </si>
  <si>
    <t>Luna Comanche</t>
  </si>
  <si>
    <t>Guglielmo Letteri / Vincenzo Monti</t>
  </si>
  <si>
    <t>Gli avvoltoi</t>
  </si>
  <si>
    <t>Territorio nemico</t>
  </si>
  <si>
    <t>Fuga da Anderville</t>
  </si>
  <si>
    <t>Tex 300</t>
  </si>
  <si>
    <t>La locanda dei fantasmi</t>
  </si>
  <si>
    <t>La porta chiusa</t>
  </si>
  <si>
    <t>Messaggero di morte</t>
  </si>
  <si>
    <t>Aquila della notte</t>
  </si>
  <si>
    <t>Fernando Fusco / Fabio Civitelli</t>
  </si>
  <si>
    <t>La taverna sul porto</t>
  </si>
  <si>
    <t>I cospiratori</t>
  </si>
  <si>
    <t>Il giorno della paura</t>
  </si>
  <si>
    <t>Fabio Civitelli / Jesús Blasco</t>
  </si>
  <si>
    <t>Il ritorno della Mano Rossa</t>
  </si>
  <si>
    <t>Jesús Blasco</t>
  </si>
  <si>
    <t>Acqua alla gola</t>
  </si>
  <si>
    <t>Claudio Nizzi / Giovanni Luigi Bonelli / Mauro Boselli</t>
  </si>
  <si>
    <t>Claudio Nizzi / Giovanni Luigi Bonelli / Mauro Boselli</t>
  </si>
  <si>
    <t>Jesús Blasco / Guglielmo Letteri</t>
  </si>
  <si>
    <t>La minaccia invisibile</t>
  </si>
  <si>
    <t>Mauro Boselli</t>
  </si>
  <si>
    <t>Il ranch degli uomini perduti</t>
  </si>
  <si>
    <t>Claudio Villa</t>
  </si>
  <si>
    <t>Gli strangolatori</t>
  </si>
  <si>
    <t>Claudio Villa / Galep</t>
  </si>
  <si>
    <t>La caverna dei Thugs</t>
  </si>
  <si>
    <t>Labirinto mortale</t>
  </si>
  <si>
    <t>Sangue sul fiume</t>
  </si>
  <si>
    <t>Il bisonte bianco</t>
  </si>
  <si>
    <t>L'inafferrabile Proteus</t>
  </si>
  <si>
    <t>Imboscata al Black Canyon</t>
  </si>
  <si>
    <t>Il ragazzo selvaggio</t>
  </si>
  <si>
    <t>Claudio Nizzi / Giovanni Luigi Bonelli</t>
  </si>
  <si>
    <t>Giovanni Ticci / Fabio Civitelli</t>
  </si>
  <si>
    <t>Gringos!</t>
  </si>
  <si>
    <t>L'arma del massacro</t>
  </si>
  <si>
    <t>Fabio Civitelli / Vincenzo Monti</t>
  </si>
  <si>
    <t>Il pueblo nascosto</t>
  </si>
  <si>
    <t>La città corrotta</t>
  </si>
  <si>
    <t>Attentato a Washington</t>
  </si>
  <si>
    <t>La morte scende dal cielo</t>
  </si>
  <si>
    <t>Bersaglio Tex Willer</t>
  </si>
  <si>
    <t>Guglielmo Letteri / Jesús Blasco</t>
  </si>
  <si>
    <t>I rapinatori del Missouri</t>
  </si>
  <si>
    <t>Il mulino abbandonato</t>
  </si>
  <si>
    <t>Jesús Blasco / Claudio Villa</t>
  </si>
  <si>
    <t>Gli spiriti del deserto</t>
  </si>
  <si>
    <t>Il fiume sotterraneo</t>
  </si>
  <si>
    <t>Claudio Villa / Fernando Fusco</t>
  </si>
  <si>
    <t>Nelle paludi della Louisiana</t>
  </si>
  <si>
    <t>Acque mortali</t>
  </si>
  <si>
    <t>La notte degli agguati</t>
  </si>
  <si>
    <t>Fernando Fusco / Giovanni Ticci</t>
  </si>
  <si>
    <t>La leggenda della vecchia missione</t>
  </si>
  <si>
    <t>La maledizione di Escondida</t>
  </si>
  <si>
    <t>La miniera del terrore</t>
  </si>
  <si>
    <t>L'Uomo Serpente</t>
  </si>
  <si>
    <t>Prova d'accusa</t>
  </si>
  <si>
    <t>I Diavoli Rossi</t>
  </si>
  <si>
    <t>Senza via di scampo</t>
  </si>
  <si>
    <t>Terra violenta</t>
  </si>
  <si>
    <t>Polizia indiana</t>
  </si>
  <si>
    <t>West Fork</t>
  </si>
  <si>
    <t>Vincenzo Monti / Fernando Fusco</t>
  </si>
  <si>
    <t>Le rapide del Red River</t>
  </si>
  <si>
    <t>La tana del killer</t>
  </si>
  <si>
    <t>I predatori del Grande Nord</t>
  </si>
  <si>
    <t>Zhenda!</t>
  </si>
  <si>
    <t>La roccia del corvo</t>
  </si>
  <si>
    <t>Abissi</t>
  </si>
  <si>
    <t>La croce fiammeggiante</t>
  </si>
  <si>
    <t>Raffaele Della Monica</t>
  </si>
  <si>
    <t>La setta dei Tre K</t>
  </si>
  <si>
    <t>Raffaele Della Monica / Jesús Blasco</t>
  </si>
  <si>
    <t>La banda del teschio</t>
  </si>
  <si>
    <t>Il covo nella palude</t>
  </si>
  <si>
    <t>La congiura</t>
  </si>
  <si>
    <t>Alcatraz!</t>
  </si>
  <si>
    <t>Il prigioniero dell'"Albatros"</t>
  </si>
  <si>
    <t>La mano nella roccia</t>
  </si>
  <si>
    <t>Claudio Villa / Alberto Giolitti</t>
  </si>
  <si>
    <t>Il tesoro della città perduta</t>
  </si>
  <si>
    <t>Alberto Giolitti / Giovanni Ticci</t>
  </si>
  <si>
    <t>Sioux</t>
  </si>
  <si>
    <t>Le Colline del Vento</t>
  </si>
  <si>
    <t>La montagna sacra</t>
  </si>
  <si>
    <t>Desperados</t>
  </si>
  <si>
    <t>Giovanni Ticci / Vincenzo Monti</t>
  </si>
  <si>
    <t>Orme sulla sabbia</t>
  </si>
  <si>
    <t>Il medaglione spagnolo</t>
  </si>
  <si>
    <t>L'uomo con la frusta</t>
  </si>
  <si>
    <t>Appuntamento con la morte</t>
  </si>
  <si>
    <t>Agguato nella miniera</t>
  </si>
  <si>
    <t>Lampi sul Messico</t>
  </si>
  <si>
    <t>Chihuahua!</t>
  </si>
  <si>
    <t>Ladri di bestiame</t>
  </si>
  <si>
    <t>La spia</t>
  </si>
  <si>
    <t>Jesús Blasco / Carlo Raffaele Marcello</t>
  </si>
  <si>
    <t>Thonga il tiranno</t>
  </si>
  <si>
    <t>Carlo Raffaele Marcello</t>
  </si>
  <si>
    <t>Falso allarme</t>
  </si>
  <si>
    <t>Alberto Giolitti</t>
  </si>
  <si>
    <t>La pistola nascosta</t>
  </si>
  <si>
    <t>Oltre la frontiera</t>
  </si>
  <si>
    <t>Rancho Dorado</t>
  </si>
  <si>
    <t>Soldati a cavallo</t>
  </si>
  <si>
    <t>Giustizia per i Navajos</t>
  </si>
  <si>
    <t>Galep / Fernando Fusco</t>
  </si>
  <si>
    <t>Guerriero Apache</t>
  </si>
  <si>
    <t>La legge della Colt</t>
  </si>
  <si>
    <t>Il regno del silenzio</t>
  </si>
  <si>
    <t>Fernando Fusco / Claudio Villa</t>
  </si>
  <si>
    <t>La Tigre Nera</t>
  </si>
  <si>
    <t>La fortezza malese</t>
  </si>
  <si>
    <t>Percorso infernale</t>
  </si>
  <si>
    <t>Claudio Villa / Giovanni Ticci</t>
  </si>
  <si>
    <t>Furia rossa</t>
  </si>
  <si>
    <t>Il supplizio</t>
  </si>
  <si>
    <t>Tempo di uccidere</t>
  </si>
  <si>
    <t>Claudio Nizzi / Guido Nolitta</t>
  </si>
  <si>
    <t>Claudio Nizzi / Guido Nolitta</t>
  </si>
  <si>
    <t>Giovanni Ticci / Guglielmo Letteri</t>
  </si>
  <si>
    <t>Il segreto del Morisco</t>
  </si>
  <si>
    <t>Gli Uomini Giaguaro</t>
  </si>
  <si>
    <t>Il dio azteco</t>
  </si>
  <si>
    <t>Il villaggio dei dannati</t>
  </si>
  <si>
    <t>Sacrificio umano</t>
  </si>
  <si>
    <t>Intrigo a Santa Fe</t>
  </si>
  <si>
    <t>Una pallottola per il Presidente</t>
  </si>
  <si>
    <t>Il testimone</t>
  </si>
  <si>
    <t>Patto criminale</t>
  </si>
  <si>
    <t>Una lama nel buio</t>
  </si>
  <si>
    <t>Vincenzo Monti / Jesús Blasco</t>
  </si>
  <si>
    <t>Topeka!</t>
  </si>
  <si>
    <t>La lettera bruciata</t>
  </si>
  <si>
    <t>Jesús Blasco / Fernando Fusco</t>
  </si>
  <si>
    <t>Tex 400 - a colori! - La voce nella tempesta</t>
  </si>
  <si>
    <t>L'oro di Klaatu</t>
  </si>
  <si>
    <t>Decio Canzio</t>
  </si>
  <si>
    <t>Sangue sulla neve</t>
  </si>
  <si>
    <t>Bande rivali</t>
  </si>
  <si>
    <t>Decio Canzio / Michele Medda</t>
  </si>
  <si>
    <t>Decio Canzio / Michele Medda</t>
  </si>
  <si>
    <t>Fernando Fusco / Jesús Blasco</t>
  </si>
  <si>
    <t>Il seme dell'odio</t>
  </si>
  <si>
    <t>Michele Medda</t>
  </si>
  <si>
    <t>Il messaggio cifrato</t>
  </si>
  <si>
    <t>Michele Medda / Decio Canzio / Claudio Nizzi</t>
  </si>
  <si>
    <t>Uomini crudeli</t>
  </si>
  <si>
    <t>Decio Canzio / Claudio Nizzi</t>
  </si>
  <si>
    <t>Il passato di Carson</t>
  </si>
  <si>
    <t>I fuorilegge del Montana</t>
  </si>
  <si>
    <t>Ultimo scontro a Bannock</t>
  </si>
  <si>
    <t>Orrore!</t>
  </si>
  <si>
    <t>Il nemico senza volto</t>
  </si>
  <si>
    <t>Yukon selvaggio</t>
  </si>
  <si>
    <t>La prigioniera del faro</t>
  </si>
  <si>
    <t>Il risveglio del vulcano</t>
  </si>
  <si>
    <t>Delitto nel porto</t>
  </si>
  <si>
    <t>I contrabbandieri</t>
  </si>
  <si>
    <t>Claudio Nizzi / Mauro Boselli</t>
  </si>
  <si>
    <t>Claudio Nizzi / Mauro Boselli</t>
  </si>
  <si>
    <t>Fabio Civitelli / Carlo Raffaele Marcello</t>
  </si>
  <si>
    <t>Cercatori di piste</t>
  </si>
  <si>
    <t>Morte sul fiume</t>
  </si>
  <si>
    <t>Sul sentiero della vendetta</t>
  </si>
  <si>
    <t>Mille dollari per morire</t>
  </si>
  <si>
    <t>Vincenzo Monti / Guglielmo Letteri</t>
  </si>
  <si>
    <t>La minaccia nel deserto</t>
  </si>
  <si>
    <t>Terrore a Silver Bell</t>
  </si>
  <si>
    <t>L'uomo senza passato</t>
  </si>
  <si>
    <t>Nella terra degli Utes</t>
  </si>
  <si>
    <t>Sfida infernale</t>
  </si>
  <si>
    <t>Claudio Villa / Carlo Marcello</t>
  </si>
  <si>
    <t>Yucatan!</t>
  </si>
  <si>
    <t>Il pozzo dei sacrifici</t>
  </si>
  <si>
    <t>I lupi del Colorado</t>
  </si>
  <si>
    <t>Carlo Raffaele Marcello / Fernando Fusco</t>
  </si>
  <si>
    <t>Morte di un amico</t>
  </si>
  <si>
    <t>Gli uccisori</t>
  </si>
  <si>
    <t>La strage di Red Hill</t>
  </si>
  <si>
    <t>Claudio Nizzi / Guido Nolitta</t>
  </si>
  <si>
    <t>Vincenzo Monti / Alberto Giolitti</t>
  </si>
  <si>
    <t>Polizia a cavallo</t>
  </si>
  <si>
    <t>Due pistole per Jason</t>
  </si>
  <si>
    <t>Assalto al forte</t>
  </si>
  <si>
    <t>Il prezzo della vittoria</t>
  </si>
  <si>
    <t>Guido Nolitta / Mauro Boselli</t>
  </si>
  <si>
    <t>Guido Nolitta / Mauro Boselli</t>
  </si>
  <si>
    <t>Wild West Show</t>
  </si>
  <si>
    <t>Ombre cinesi</t>
  </si>
  <si>
    <t>Gli invincibili</t>
  </si>
  <si>
    <t>Il segreto dell'imperatore</t>
  </si>
  <si>
    <t>Sfida sulla Sierra</t>
  </si>
  <si>
    <t>Springfield calibro 58</t>
  </si>
  <si>
    <t>Victor De La Fuente</t>
  </si>
  <si>
    <t>Un ranger in pericolo</t>
  </si>
  <si>
    <t>Il ritorno della Tigre Nera</t>
  </si>
  <si>
    <t>La laguna morta</t>
  </si>
  <si>
    <t>La notte degli zombi</t>
  </si>
  <si>
    <t>Fabio Civitelli / Carlo Raffaele Marcello</t>
  </si>
  <si>
    <t>Bufera sulle Montagne Rocciose</t>
  </si>
  <si>
    <t>Scorta armata</t>
  </si>
  <si>
    <t>Caccia ai diamanti</t>
  </si>
  <si>
    <t>Gli uomini che uccisero Lincoln</t>
  </si>
  <si>
    <t>José Ortiz</t>
  </si>
  <si>
    <t>Missione speciale</t>
  </si>
  <si>
    <t>Oppio!</t>
  </si>
  <si>
    <t>Andrea Venturi</t>
  </si>
  <si>
    <t>Il ritorno del Morisco</t>
  </si>
  <si>
    <t>Andrea Venturi / Guglielmo Letteri</t>
  </si>
  <si>
    <t>I pozzi di Agua Prieta</t>
  </si>
  <si>
    <t>Il risveglio della mummia</t>
  </si>
  <si>
    <t>Vendetta Navajo</t>
  </si>
  <si>
    <t>Al di sopra della legge</t>
  </si>
  <si>
    <t>Catena di omicidi</t>
  </si>
  <si>
    <t>Sulla pista di Fort Apache</t>
  </si>
  <si>
    <t>Mescaleros!</t>
  </si>
  <si>
    <t>Josè Ortiz</t>
  </si>
  <si>
    <t>All'ultimo sangue</t>
  </si>
  <si>
    <t>La pietra di Akbar</t>
  </si>
  <si>
    <t>Il fiume della paura</t>
  </si>
  <si>
    <t>I sette assassini</t>
  </si>
  <si>
    <t>Helltown</t>
  </si>
  <si>
    <t>Jack Thunder l'implacabile</t>
  </si>
  <si>
    <t>Golden Pass</t>
  </si>
  <si>
    <t>La città senza nome</t>
  </si>
  <si>
    <t>Spari nella notte</t>
  </si>
  <si>
    <t>Terra di confine</t>
  </si>
  <si>
    <t>Giovanni Ticci / Carlo Raffaele Marcello</t>
  </si>
  <si>
    <t>Il diavolo della Sierra</t>
  </si>
  <si>
    <t>La collina della morte</t>
  </si>
  <si>
    <t>Testimoni d'accusa</t>
  </si>
  <si>
    <t>La lunga pista</t>
  </si>
  <si>
    <t>Uno sceriffo nei guai</t>
  </si>
  <si>
    <t>Il presagio</t>
  </si>
  <si>
    <t>Claudio Nizzi / Fabio Civitelli</t>
  </si>
  <si>
    <t>L'uomo venuto dal fiume</t>
  </si>
  <si>
    <t>Claudio Nizzi / Fabio Civitelli</t>
  </si>
  <si>
    <t>Sfida selvaggia</t>
  </si>
  <si>
    <t>La miniera del fantasma</t>
  </si>
  <si>
    <t>Montagne maledette</t>
  </si>
  <si>
    <t>Le colline dei Sioux</t>
  </si>
  <si>
    <t>Il vento dell'odio</t>
  </si>
  <si>
    <t>Nuvola Bianca</t>
  </si>
  <si>
    <t>A sangue freddo</t>
  </si>
  <si>
    <t>I colpevoli</t>
  </si>
  <si>
    <t>I cavalieri del Wyoming</t>
  </si>
  <si>
    <t>Filo spinato</t>
  </si>
  <si>
    <t>L'angelo della vendetta</t>
  </si>
  <si>
    <t>Matador!</t>
  </si>
  <si>
    <t>Aldo Capitanio</t>
  </si>
  <si>
    <t>La collera dei Montoya</t>
  </si>
  <si>
    <t>Congiura contro Custer</t>
  </si>
  <si>
    <t>Le grandi praterie</t>
  </si>
  <si>
    <t>Little Bighorn</t>
  </si>
  <si>
    <t>La morte nera</t>
  </si>
  <si>
    <t>La maschera dell'orrore</t>
  </si>
  <si>
    <t>Agguato sul lago</t>
  </si>
  <si>
    <t>Tamburi nella foresta</t>
  </si>
  <si>
    <t>La grande invasione</t>
  </si>
  <si>
    <t>Guerra di frontiera</t>
  </si>
  <si>
    <t>Gli eroi del Texas</t>
  </si>
  <si>
    <t>Tex 500 - tutto a colori! - Uomini in fuga</t>
  </si>
  <si>
    <t>Mefisto!</t>
  </si>
  <si>
    <t>Una trappola per Carson</t>
  </si>
  <si>
    <t>Il potere delle tenebre</t>
  </si>
  <si>
    <t>Il covo del male</t>
  </si>
  <si>
    <t>Claudio Villa / Miguel Ángel Repetto</t>
  </si>
  <si>
    <t>Guerra nel deserto</t>
  </si>
  <si>
    <t>Miguel Ángel Repetto</t>
  </si>
  <si>
    <t>A sud del Rio Grande</t>
  </si>
  <si>
    <t>Un ranger ha tradito!</t>
  </si>
  <si>
    <t>Il mercante francese</t>
  </si>
  <si>
    <t>Snake Bill</t>
  </si>
  <si>
    <t>Nel campo nemico</t>
  </si>
  <si>
    <t>Ritorno a Culver City</t>
  </si>
  <si>
    <t>La città della paura</t>
  </si>
  <si>
    <t>Le foreste dell'Oregon</t>
  </si>
  <si>
    <t>I fucili di Shannon</t>
  </si>
  <si>
    <t>Il lungo viaggio</t>
  </si>
  <si>
    <t>La cripta</t>
  </si>
  <si>
    <t>Il serpente piumato</t>
  </si>
  <si>
    <t>Pioggia</t>
  </si>
  <si>
    <t>Gianluca e Raul Cestaro</t>
  </si>
  <si>
    <t>Muddy Creek</t>
  </si>
  <si>
    <t>Vincenzo Monti / Bruno Brindisi</t>
  </si>
  <si>
    <t>Agguato a mezzanotte</t>
  </si>
  <si>
    <t>Bruno Brindisi</t>
  </si>
  <si>
    <t>Kiowas</t>
  </si>
  <si>
    <t>I cacciatori di bisonti</t>
  </si>
  <si>
    <t>I Lupi Rossi</t>
  </si>
  <si>
    <t>Alfonso Font</t>
  </si>
  <si>
    <t>I due nemici</t>
  </si>
  <si>
    <t>Giustizia di frontiera</t>
  </si>
  <si>
    <t>I fratelli Donegan</t>
  </si>
  <si>
    <t>Il segno del potere</t>
  </si>
  <si>
    <t>Il diadema indiano</t>
  </si>
  <si>
    <t>Il pueblo sacro</t>
  </si>
  <si>
    <t>Athabasca Lake</t>
  </si>
  <si>
    <t>I predoni del fiume</t>
  </si>
  <si>
    <t>Golden Arrow</t>
  </si>
  <si>
    <t>Posto di blocco</t>
  </si>
  <si>
    <t>La valle dell'odio</t>
  </si>
  <si>
    <t>Colpo su colpo</t>
  </si>
  <si>
    <t>Gianluca e Raul Cestaro</t>
  </si>
  <si>
    <t>Tumak l'inesorabile</t>
  </si>
  <si>
    <t>Anasazi</t>
  </si>
  <si>
    <t>Colorado Belle</t>
  </si>
  <si>
    <t>I banditi della città fantasma</t>
  </si>
  <si>
    <t>Puerta del Diablo</t>
  </si>
  <si>
    <t>Il tesoro della miniera</t>
  </si>
  <si>
    <t>Fratello bianco</t>
  </si>
  <si>
    <t>Un infame ricatto</t>
  </si>
  <si>
    <t>Intrigo nel Klondike</t>
  </si>
  <si>
    <t>Fuga nel Grande Nord</t>
  </si>
  <si>
    <t>L'ultima diligenza</t>
  </si>
  <si>
    <t>Manfred Sommer</t>
  </si>
  <si>
    <t>La pista abbandonata</t>
  </si>
  <si>
    <t>Documento d'accusa</t>
  </si>
  <si>
    <t>Corte marziale</t>
  </si>
  <si>
    <t>Un treno per Redville</t>
  </si>
  <si>
    <t>Strada sbarrata</t>
  </si>
  <si>
    <t>Il villaggio assediato</t>
  </si>
  <si>
    <t>Mario Milano</t>
  </si>
  <si>
    <t>Tiro al bersaglio</t>
  </si>
  <si>
    <t>La banda dei tre</t>
  </si>
  <si>
    <t>Il killer misterioso</t>
  </si>
  <si>
    <t>Morte nella nebbia</t>
  </si>
  <si>
    <t>Uccidete Kit Willer!</t>
  </si>
  <si>
    <t>Evasione</t>
  </si>
  <si>
    <t>Tito Faraci</t>
  </si>
  <si>
    <t>Minuti contati</t>
  </si>
  <si>
    <t>Moctezuma</t>
  </si>
  <si>
    <t>Soldi sporchi</t>
  </si>
  <si>
    <t>Pasquale Del Vecchio</t>
  </si>
  <si>
    <t>Sandy Well</t>
  </si>
  <si>
    <t>Spedizione in Messico</t>
  </si>
  <si>
    <t>Dante Spada</t>
  </si>
  <si>
    <t>Rurales!</t>
  </si>
  <si>
    <t>La sentinella</t>
  </si>
  <si>
    <t>Un soldato ritorna</t>
  </si>
  <si>
    <t>Dieci anni dopo</t>
  </si>
  <si>
    <t>Rossano Rossi</t>
  </si>
  <si>
    <t>Sangue in paradiso</t>
  </si>
  <si>
    <t>Buffalo Soldiers</t>
  </si>
  <si>
    <t>Decimo cavalleria</t>
  </si>
  <si>
    <t>L'assedio degli Utes</t>
  </si>
  <si>
    <t>Giovanni Ticci / Ernesto García Seijas</t>
  </si>
  <si>
    <t>Il fuggiasco</t>
  </si>
  <si>
    <t>Ernesto Garcia Seijas</t>
  </si>
  <si>
    <t>Terre maledette</t>
  </si>
  <si>
    <t>Tornado!</t>
  </si>
  <si>
    <t>Sul sentiero dei ricordi - tutto a colori!</t>
  </si>
  <si>
    <t>Omicidio in Bourbon Street</t>
  </si>
  <si>
    <t>Marco Bianchini / Marco Santucci</t>
  </si>
  <si>
    <t>Il vecchio di mezzanotte</t>
  </si>
  <si>
    <t>Marco Bianchini / Marco Santucci</t>
  </si>
  <si>
    <t>La casa dell'alchimista</t>
  </si>
  <si>
    <t>Vendetta per Montales</t>
  </si>
  <si>
    <t>Alessandro Piccinelli</t>
  </si>
  <si>
    <t>Le campane di San Rafael</t>
  </si>
  <si>
    <t>Lo sceriffo indiano</t>
  </si>
  <si>
    <t>La preda umana</t>
  </si>
  <si>
    <t>Missouri!</t>
  </si>
  <si>
    <t>Corrado Mastantuono</t>
  </si>
  <si>
    <t>I due guerriglieri</t>
  </si>
  <si>
    <t>La grande sete</t>
  </si>
  <si>
    <t>Gianfranco Manfredi</t>
  </si>
  <si>
    <t>Giochi di potere</t>
  </si>
  <si>
    <t>L'artiglio della tigre</t>
  </si>
  <si>
    <t>Il castello nero</t>
  </si>
  <si>
    <t>La rivolta dei Cheyennes</t>
  </si>
  <si>
    <t>Tre lunghi giorni</t>
  </si>
  <si>
    <t>L'uomo di Baltimora</t>
  </si>
  <si>
    <t>Giovanni Bruzzo</t>
  </si>
  <si>
    <t>Destini incrociati</t>
  </si>
  <si>
    <t>La mano del morto</t>
  </si>
  <si>
    <t>Quel treno a mezzogiorno</t>
  </si>
  <si>
    <t>Deadwood</t>
  </si>
  <si>
    <t>Oltre il fiume</t>
  </si>
  <si>
    <t>Il ponte di roccia</t>
  </si>
  <si>
    <t>La prova del fuoco</t>
  </si>
  <si>
    <t>Pasquale Ruju</t>
  </si>
  <si>
    <t>Ernesto García Seijas</t>
  </si>
  <si>
    <t>Un ranger per nemico</t>
  </si>
  <si>
    <t>Tex 600 - tutto a colori! - I demoni del nord</t>
  </si>
  <si>
    <t>I giustizieri di Vegas</t>
  </si>
  <si>
    <t>Duello nel corral</t>
  </si>
  <si>
    <t>Faccia di Cuoio!</t>
  </si>
  <si>
    <t>Marco Torricelli</t>
  </si>
  <si>
    <t>Attacco alla diligenza</t>
  </si>
  <si>
    <t>Alto tradimento</t>
  </si>
  <si>
    <t>Caccia infernale</t>
  </si>
  <si>
    <t>Yannis Ginosatis</t>
  </si>
  <si>
    <t>La valle degli dei</t>
  </si>
  <si>
    <t>Nel covo del profeta</t>
  </si>
  <si>
    <t>Sei divise nella polvere</t>
  </si>
  <si>
    <t>Il pasto degli avvoltoi</t>
  </si>
  <si>
    <t>I trappers di Yellowstone</t>
  </si>
  <si>
    <t>Uragano di piombo</t>
  </si>
  <si>
    <t>La terra delle pietre fumanti</t>
  </si>
  <si>
    <t>Alessandro Piccinelli / Leomacs</t>
  </si>
  <si>
    <t>I sabotatori</t>
  </si>
  <si>
    <t>Leomacs</t>
  </si>
  <si>
    <t>Corsa verso l'abisso</t>
  </si>
  <si>
    <t>Sotto scorta</t>
  </si>
  <si>
    <t>I valorosi di fort Kearny</t>
  </si>
  <si>
    <t>Gli schiavisti</t>
  </si>
  <si>
    <t>Le miniere di Canaan</t>
  </si>
  <si>
    <t>Ernesto Garcia Sejias</t>
  </si>
  <si>
    <t>Nel rifugio di Espectro</t>
  </si>
  <si>
    <t>Mezzosangue!</t>
  </si>
  <si>
    <t>La rivincita di Makua</t>
  </si>
  <si>
    <t>Braccato!</t>
  </si>
  <si>
    <t>Partita truccata</t>
  </si>
  <si>
    <t>Le catene della colpa</t>
  </si>
  <si>
    <t>Tra il cielo e l'inferno</t>
  </si>
  <si>
    <t>Salt River</t>
  </si>
  <si>
    <t>Stefano Andreucci</t>
  </si>
  <si>
    <t>Una donna in ostaggio</t>
  </si>
  <si>
    <t>L'inseguimento</t>
  </si>
  <si>
    <t>Lotta senza respiro</t>
  </si>
  <si>
    <t>L'oro dei monti San Juan</t>
  </si>
  <si>
    <t>Lucio Filippucci</t>
  </si>
  <si>
    <t>I volontari di Hermann</t>
  </si>
  <si>
    <t>Tombstone Epitaph</t>
  </si>
  <si>
    <t>Gianluca Acciarino</t>
  </si>
  <si>
    <t>I professionisti</t>
  </si>
  <si>
    <t>Il segreto del Giudice Bean</t>
  </si>
  <si>
    <t>Pasquale Frisenda</t>
  </si>
  <si>
    <t>Trappola a San Antonio</t>
  </si>
  <si>
    <t>El Supremo</t>
  </si>
  <si>
    <t>Maurizio Dotti</t>
  </si>
  <si>
    <t>Tiratori scelti</t>
  </si>
  <si>
    <t>Nei bassifondi di San Francisco</t>
  </si>
  <si>
    <t>L'isola della nebbia</t>
  </si>
  <si>
    <t>Maurizio Dotti / Alfonso Font</t>
  </si>
  <si>
    <t>Giovani assassini</t>
  </si>
  <si>
    <t>Appuntamento con la vendetta</t>
  </si>
  <si>
    <t>L'indomabile</t>
  </si>
  <si>
    <t>Fuga disperata</t>
  </si>
  <si>
    <t>Furia Comanche</t>
  </si>
  <si>
    <t>Il guerriero immortale</t>
  </si>
  <si>
    <t>Il ricatto di Slade</t>
  </si>
  <si>
    <t>Sotto assedio</t>
  </si>
  <si>
    <t>La stirpe dell'abisso</t>
  </si>
  <si>
    <t>I misteri di Villa Diago</t>
  </si>
  <si>
    <t>Luna insanguinata</t>
  </si>
  <si>
    <t>Alessandro Piccinelli / Corrado Mastantuono</t>
  </si>
  <si>
    <t>Charvez il crudele</t>
  </si>
  <si>
    <t>Feticci di morte</t>
  </si>
  <si>
    <t>Oro nero</t>
  </si>
  <si>
    <t>Inferno a Oil Springs</t>
  </si>
  <si>
    <t>Nodo scorsoio</t>
  </si>
  <si>
    <t>L'assassino nell'ombra</t>
  </si>
  <si>
    <t>Winnipeg</t>
  </si>
  <si>
    <t>La chiesa sulla collina</t>
  </si>
  <si>
    <t>Intrighi e veleni</t>
  </si>
  <si>
    <t>Ricercato vivo o morto!</t>
  </si>
  <si>
    <t>Giacomo Danubio</t>
  </si>
  <si>
    <t>Carovana di audaci</t>
  </si>
  <si>
    <t>Luca Barbieri</t>
  </si>
  <si>
    <t>Ghost town</t>
  </si>
  <si>
    <t>Partita pericolosa</t>
  </si>
  <si>
    <t>Alessandro Nespolino</t>
  </si>
  <si>
    <t>Insidia nella neve</t>
  </si>
  <si>
    <t>L'onore di un guerriero</t>
  </si>
  <si>
    <t>Lunga Lancia</t>
  </si>
  <si>
    <t>I rangers di Lost Valley</t>
  </si>
  <si>
    <t>Stefano Biglia</t>
  </si>
  <si>
    <t>Il colonnello Mano Cattiva</t>
  </si>
  <si>
    <t>Gli scorridori di Mackenzie</t>
  </si>
  <si>
    <t>La banda dei serpenti</t>
  </si>
  <si>
    <t>Per le strade di Sacramento</t>
  </si>
  <si>
    <t>Il segno di Yama</t>
  </si>
  <si>
    <t>I quattro cavalieri</t>
  </si>
  <si>
    <t>L'inferno che urla</t>
  </si>
  <si>
    <t>Il ragazzo rapito</t>
  </si>
  <si>
    <t>Duello a Madison Creek</t>
  </si>
  <si>
    <t>Jethro!</t>
  </si>
  <si>
    <t>Gli incappucciati del Klan</t>
  </si>
  <si>
    <t>La pista dei Forrester</t>
  </si>
  <si>
    <t>Tabla Sagrada</t>
  </si>
  <si>
    <t>Il ritorno di Lupe</t>
  </si>
  <si>
    <t>La prigioniera del deserto</t>
  </si>
  <si>
    <t>Wolfman</t>
  </si>
  <si>
    <t>I difensori di Silver Bow</t>
  </si>
  <si>
    <t>La città nascosta</t>
  </si>
  <si>
    <t>Gli stranieri</t>
  </si>
  <si>
    <t>Il messaggero cinese</t>
  </si>
  <si>
    <t>Ugolino Cossu</t>
  </si>
  <si>
    <t>Paura a San Diego</t>
  </si>
  <si>
    <t>Le schiave del Messico</t>
  </si>
  <si>
    <t>Giuseppe Prisco</t>
  </si>
  <si>
    <t>Cuore apache</t>
  </si>
  <si>
    <t>Johnny il selvaggio</t>
  </si>
  <si>
    <t>Il ritorno di Proteus</t>
  </si>
  <si>
    <t>Bruno Ramella</t>
  </si>
  <si>
    <t>Kit contro Kit</t>
  </si>
  <si>
    <t>L’ultima vendetta - Tutto a colori!</t>
  </si>
  <si>
    <t>L’ombra del Maestro</t>
  </si>
  <si>
    <t>Manhattan!</t>
  </si>
  <si>
    <t>Panico a teatro</t>
  </si>
  <si>
    <t>Minaccia su New York</t>
  </si>
  <si>
    <t>Tex 700</t>
  </si>
  <si>
    <t>La regina dei vampiri</t>
  </si>
  <si>
    <t>Alessandro Bocci</t>
  </si>
  <si>
    <t>Il tempio nella giungla</t>
  </si>
  <si>
    <t>La seconda vita di Bowen</t>
  </si>
  <si>
    <t>Spalle al muro</t>
  </si>
  <si>
    <t>La maschera di cera</t>
  </si>
  <si>
    <t>Michele Benevento</t>
  </si>
  <si>
    <t>Il club dei tredici</t>
  </si>
  <si>
    <t>La figlia di Satania</t>
  </si>
  <si>
    <t>La tribù dei dannati</t>
  </si>
  <si>
    <t>La furia di Makua</t>
  </si>
  <si>
    <t>L’assedio di Mezcali</t>
  </si>
  <si>
    <t>I vigliacchi e gli eroi</t>
  </si>
  <si>
    <t>I forzati di Dryfork</t>
  </si>
  <si>
    <t>Jacopo Rauch</t>
  </si>
  <si>
    <t>Duri a morire</t>
  </si>
  <si>
    <t>La rupe del diavolo</t>
  </si>
  <si>
    <t>L'odissea della "Belle Star"</t>
  </si>
  <si>
    <t>Netdahe!</t>
  </si>
  <si>
    <t>Guardia Rural</t>
  </si>
  <si>
    <t>La signora di Rancho Verde</t>
  </si>
  <si>
    <t>Scontro finale</t>
  </si>
  <si>
    <t>Mauro Boselli / Pasquale Ruju</t>
  </si>
  <si>
    <t>Ernesto Garcia Seijas / Alfonso Font</t>
  </si>
  <si>
    <t>Sulla cattiva strada</t>
  </si>
  <si>
    <t>Attentato a Montales</t>
  </si>
  <si>
    <t>Guatemala</t>
  </si>
  <si>
    <t>La negra muerte</t>
  </si>
  <si>
    <t>Colpo di stato</t>
  </si>
  <si>
    <t>Pasquale Ruju / Antonio Zamberletti</t>
  </si>
  <si>
    <t>Pasquale Ruju / Antonio Zamberletti</t>
  </si>
  <si>
    <t>Stefano Biglia / Giuseppe Candita</t>
  </si>
  <si>
    <t>Il monaco guerriero</t>
  </si>
  <si>
    <t>Antonio Zamberletti</t>
  </si>
  <si>
    <t>Giuseppe Candita</t>
  </si>
  <si>
    <t>Il pistolero vudu</t>
  </si>
  <si>
    <t>La strega della palude</t>
  </si>
  <si>
    <t>Una colt per Manuela Montoya</t>
  </si>
  <si>
    <t>Mauro Boselli / Carlo Monni</t>
  </si>
  <si>
    <t>Mauro Laurenti</t>
  </si>
  <si>
    <t>Rapina a Nogales</t>
  </si>
  <si>
    <t>729 bis</t>
  </si>
  <si>
    <t>L'agente indiano</t>
  </si>
  <si>
    <t>Il mostro del gran lago salato</t>
  </si>
  <si>
    <t>Antonello Rizzo</t>
  </si>
  <si>
    <t>Dietro la maschera</t>
  </si>
  <si>
    <t>Alla ricerca delle navi perdute</t>
  </si>
  <si>
    <t>I guerrieri della tundra</t>
  </si>
  <si>
    <t>data</t>
  </si>
  <si>
    <t>Prezzo</t>
  </si>
  <si>
    <t>prezzo €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</si>
  <si>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</si>
  <si>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</si>
  <si>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</si>
  <si>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</si>
  <si>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</si>
  <si>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</si>
  <si>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</si>
  <si>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</si>
  <si>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</si>
  <si>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</si>
  <si>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</si>
  <si>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</si>
  <si>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</si>
  <si>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</si>
  <si>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</si>
  <si>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</si>
  <si>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</si>
  <si>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</si>
  <si>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</si>
  <si>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</si>
  <si>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</si>
  <si>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</si>
  <si>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</si>
  <si>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</si>
  <si>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</si>
  <si>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</si>
  <si>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</si>
  <si>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</si>
  <si>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</si>
  <si>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</si>
  <si>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</si>
  <si>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</si>
  <si>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</si>
  <si>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</si>
  <si>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</si>
  <si>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</si>
  <si>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</si>
  <si>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</si>
  <si>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</si>
  <si>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</si>
  <si>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</si>
  <si>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</si>
  <si>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</si>
  <si>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</si>
  <si>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</si>
  <si>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</si>
  <si>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</si>
  <si>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</si>
  <si>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</si>
  <si>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</si>
  <si>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</si>
  <si>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</si>
  <si>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</si>
  <si>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</si>
  <si>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</si>
  <si>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</si>
  <si>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</si>
  <si>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</si>
  <si>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</si>
  <si>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</si>
  <si>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</si>
  <si>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</si>
  <si>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</si>
  <si>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</si>
  <si>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</si>
  <si>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</si>
  <si>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</si>
  <si>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</si>
  <si>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</si>
  <si>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</si>
  <si>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</si>
  <si>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</si>
  <si>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</si>
  <si>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</si>
  <si>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</si>
  <si>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 xml:space="preserve">Anno </t>
  </si>
  <si>
    <t>ANNO</t>
  </si>
  <si>
    <t>Generale al netto dei tabacchi (a partire dal Febbraio 1992)</t>
  </si>
  <si>
    <t>FOI(nt) 3.4 - Indici nazionali dei prezzi al consumo per le famiglie di operai e impiegati</t>
  </si>
  <si>
    <t>MS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</si>
  <si>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</si>
  <si>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</si>
  <si>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</si>
  <si>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</si>
  <si>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</si>
  <si>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</si>
  <si>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</si>
  <si>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</si>
  <si>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</si>
  <si>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</si>
  <si>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</si>
  <si>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</si>
  <si>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Coefficienti per tradurre valori monetari dei periodi sottoindicati nel mese di Settembre 2021</t>
  </si>
  <si>
    <t>Indice rival.</t>
  </si>
  <si>
    <t>LOCATION</t>
  </si>
  <si>
    <t>INDICATOR</t>
  </si>
  <si>
    <t>SUBJECT</t>
  </si>
  <si>
    <t>MEASURE</t>
  </si>
  <si>
    <t>FREQUENCY</t>
  </si>
  <si>
    <t>TIME</t>
  </si>
  <si>
    <t>Value</t>
  </si>
  <si>
    <t>Flag Codes</t>
  </si>
  <si>
    <t>ITA</t>
  </si>
  <si>
    <t>HHDI</t>
  </si>
  <si>
    <t>GROSSADJ</t>
  </si>
  <si>
    <t>USD_CAP</t>
  </si>
  <si>
    <t>A</t>
  </si>
  <si>
    <t/>
  </si>
  <si>
    <t>P.Rival.ISTAT</t>
  </si>
  <si>
    <t>P.Rival.ReddDisp.OCSE</t>
  </si>
  <si>
    <t>DATE</t>
  </si>
  <si>
    <t>Paper Pulp Price</t>
  </si>
  <si>
    <t>CambioL/US$</t>
  </si>
  <si>
    <t>Cambio€</t>
  </si>
  <si>
    <t>CambioUS$/€</t>
  </si>
  <si>
    <t>Data di riferimento</t>
  </si>
  <si>
    <t>Quotazione</t>
  </si>
  <si>
    <t>Convenzione di cambio</t>
  </si>
  <si>
    <t>Quantita' di Lire per 1 unita' di valuta estera</t>
  </si>
  <si>
    <t>Quantita' di valuta estera per 1 Euro</t>
  </si>
  <si>
    <t>index€</t>
  </si>
  <si>
    <t>Value€</t>
  </si>
  <si>
    <t>CambioLit</t>
  </si>
  <si>
    <t>Flags</t>
  </si>
  <si>
    <t>Seleziona periodo</t>
  </si>
  <si>
    <t>IndiceProcapite</t>
  </si>
  <si>
    <t>Pop</t>
  </si>
  <si>
    <t>ConsumitotP2021</t>
  </si>
  <si>
    <t>P202103</t>
  </si>
  <si>
    <t>Cfin Fam Pcorr</t>
  </si>
  <si>
    <t>anno</t>
  </si>
  <si>
    <t>conspc</t>
  </si>
  <si>
    <t>P.ind.PolpaLegno</t>
  </si>
  <si>
    <t>P.ind.ConsumiFinali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</si>
</sst>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,##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2" borderId="0" xfId="0" applyFill="1"/>
    <xf numFmtId="0" fontId="2" fillId="0" borderId="0" xfId="2"/>
    <xf numFmtId="0" fontId="3" fillId="0" borderId="0" xfId="2" applyFont="1" applyAlignment="1">
      <alignment horizontal="center"/>
    </xf>
    <xf numFmtId="164" fontId="0" fillId="0" borderId="0" xfId="0" applyNumberFormat="1"/>
    <xf numFmtId="165" fontId="2" fillId="0" borderId="0" xfId="2" applyNumberFormat="1" applyFont="1" applyAlignment="1">
      <alignment horizontal="right"/>
    </xf>
    <xf numFmtId="0" fontId="2" fillId="0" borderId="0" xfId="2" applyAlignment="1"/>
    <xf numFmtId="0" fontId="0" fillId="0" borderId="0" xfId="0" applyNumberFormat="1"/>
    <xf numFmtId="0" fontId="3" fillId="0" borderId="0" xfId="2" applyFont="1" applyAlignment="1">
      <alignment horizontal="center"/>
    </xf>
    <xf numFmtId="0" fontId="2" fillId="0" borderId="0" xfId="2"/>
    <xf numFmtId="0" fontId="3" fillId="0" borderId="0" xfId="0" applyFont="1" applyAlignment="1">
      <alignment horizontal="center"/>
    </xf>
  </cellXfs>
  <cellStyles count="3">
    <cellStyle name="Migliaia" xfId="1" builtinId="3"/>
    <cellStyle name="Normale" xfId="0" builtinId="0"/>
    <cellStyle name="Normale 2" xfId="2" xr:uid="{9FBC839C-DF9C-4C99-A633-D3011A804749}"/>
  </cellStyles>
  <dxfs count="2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19" formatCode="dd/mm/yyyy"/>
    </dxf>
    <dxf>
      <numFmt numFmtId="0" formatCode="General"/>
    </dxf>
    <dxf>
      <numFmt numFmtId="19" formatCode="dd/mm/yyyy"/>
    </dxf>
  </dxfs>
  <tableStyles count="0" defaultTableStyle="TableStyleMedium2" defaultPivotStyle="PivotStyleLight16"/>
  <colors>
    <mruColors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'Dati base'!$K$1</c:f>
              <c:strCache>
                <c:ptCount val="1"/>
                <c:pt idx="0">
                  <c:v> prezzo € 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'Dati base'!$I$2:$I$735</c:f>
              <c:numCache>
                <c:formatCode>m/d/yyyy</c:formatCode>
                <c:ptCount val="734"/>
                <c:pt idx="0">
                  <c:v>21459</c:v>
                </c:pt>
                <c:pt idx="1">
                  <c:v>21520</c:v>
                </c:pt>
                <c:pt idx="2">
                  <c:v>21582</c:v>
                </c:pt>
                <c:pt idx="3">
                  <c:v>21641</c:v>
                </c:pt>
                <c:pt idx="4">
                  <c:v>21702</c:v>
                </c:pt>
                <c:pt idx="5">
                  <c:v>21794</c:v>
                </c:pt>
                <c:pt idx="6">
                  <c:v>21916</c:v>
                </c:pt>
                <c:pt idx="7">
                  <c:v>21976</c:v>
                </c:pt>
                <c:pt idx="8">
                  <c:v>22037</c:v>
                </c:pt>
                <c:pt idx="9">
                  <c:v>22098</c:v>
                </c:pt>
                <c:pt idx="10">
                  <c:v>22160</c:v>
                </c:pt>
                <c:pt idx="11">
                  <c:v>22221</c:v>
                </c:pt>
                <c:pt idx="12">
                  <c:v>22282</c:v>
                </c:pt>
                <c:pt idx="13">
                  <c:v>22341</c:v>
                </c:pt>
                <c:pt idx="14">
                  <c:v>22402</c:v>
                </c:pt>
                <c:pt idx="15">
                  <c:v>22463</c:v>
                </c:pt>
                <c:pt idx="16">
                  <c:v>22525</c:v>
                </c:pt>
                <c:pt idx="17">
                  <c:v>22586</c:v>
                </c:pt>
                <c:pt idx="18">
                  <c:v>22647</c:v>
                </c:pt>
                <c:pt idx="19">
                  <c:v>22678</c:v>
                </c:pt>
                <c:pt idx="20">
                  <c:v>22706</c:v>
                </c:pt>
                <c:pt idx="21">
                  <c:v>22737</c:v>
                </c:pt>
                <c:pt idx="22">
                  <c:v>22798</c:v>
                </c:pt>
                <c:pt idx="23">
                  <c:v>22828</c:v>
                </c:pt>
                <c:pt idx="24">
                  <c:v>22859</c:v>
                </c:pt>
                <c:pt idx="25">
                  <c:v>22890</c:v>
                </c:pt>
                <c:pt idx="26">
                  <c:v>22920</c:v>
                </c:pt>
                <c:pt idx="27">
                  <c:v>22951</c:v>
                </c:pt>
                <c:pt idx="28">
                  <c:v>23012</c:v>
                </c:pt>
                <c:pt idx="29">
                  <c:v>23071</c:v>
                </c:pt>
                <c:pt idx="30">
                  <c:v>23132</c:v>
                </c:pt>
                <c:pt idx="31">
                  <c:v>23163</c:v>
                </c:pt>
                <c:pt idx="32">
                  <c:v>23193</c:v>
                </c:pt>
                <c:pt idx="33">
                  <c:v>23224</c:v>
                </c:pt>
                <c:pt idx="34">
                  <c:v>23255</c:v>
                </c:pt>
                <c:pt idx="35">
                  <c:v>23285</c:v>
                </c:pt>
                <c:pt idx="36">
                  <c:v>23316</c:v>
                </c:pt>
                <c:pt idx="37">
                  <c:v>23346</c:v>
                </c:pt>
                <c:pt idx="38">
                  <c:v>23377</c:v>
                </c:pt>
                <c:pt idx="39">
                  <c:v>23408</c:v>
                </c:pt>
                <c:pt idx="40">
                  <c:v>23437</c:v>
                </c:pt>
                <c:pt idx="41">
                  <c:v>23468</c:v>
                </c:pt>
                <c:pt idx="42">
                  <c:v>23498</c:v>
                </c:pt>
                <c:pt idx="43">
                  <c:v>23529</c:v>
                </c:pt>
                <c:pt idx="44">
                  <c:v>23559</c:v>
                </c:pt>
                <c:pt idx="45">
                  <c:v>23590</c:v>
                </c:pt>
                <c:pt idx="46">
                  <c:v>23621</c:v>
                </c:pt>
                <c:pt idx="47">
                  <c:v>23651</c:v>
                </c:pt>
                <c:pt idx="48">
                  <c:v>23682</c:v>
                </c:pt>
                <c:pt idx="49">
                  <c:v>23712</c:v>
                </c:pt>
                <c:pt idx="50">
                  <c:v>23743</c:v>
                </c:pt>
                <c:pt idx="51">
                  <c:v>23774</c:v>
                </c:pt>
                <c:pt idx="52">
                  <c:v>23802</c:v>
                </c:pt>
                <c:pt idx="53">
                  <c:v>23833</c:v>
                </c:pt>
                <c:pt idx="54">
                  <c:v>23863</c:v>
                </c:pt>
                <c:pt idx="55">
                  <c:v>23894</c:v>
                </c:pt>
                <c:pt idx="56">
                  <c:v>23924</c:v>
                </c:pt>
                <c:pt idx="57">
                  <c:v>23955</c:v>
                </c:pt>
                <c:pt idx="58">
                  <c:v>23986</c:v>
                </c:pt>
                <c:pt idx="59">
                  <c:v>24016</c:v>
                </c:pt>
                <c:pt idx="60">
                  <c:v>24047</c:v>
                </c:pt>
                <c:pt idx="61">
                  <c:v>24077</c:v>
                </c:pt>
                <c:pt idx="62">
                  <c:v>24108</c:v>
                </c:pt>
                <c:pt idx="63">
                  <c:v>24139</c:v>
                </c:pt>
                <c:pt idx="64">
                  <c:v>24167</c:v>
                </c:pt>
                <c:pt idx="65">
                  <c:v>24198</c:v>
                </c:pt>
                <c:pt idx="66">
                  <c:v>24228</c:v>
                </c:pt>
                <c:pt idx="67">
                  <c:v>24259</c:v>
                </c:pt>
                <c:pt idx="68">
                  <c:v>24289</c:v>
                </c:pt>
                <c:pt idx="69">
                  <c:v>24320</c:v>
                </c:pt>
                <c:pt idx="70">
                  <c:v>24351</c:v>
                </c:pt>
                <c:pt idx="71">
                  <c:v>24381</c:v>
                </c:pt>
                <c:pt idx="72">
                  <c:v>24412</c:v>
                </c:pt>
                <c:pt idx="73">
                  <c:v>24442</c:v>
                </c:pt>
                <c:pt idx="74">
                  <c:v>24473</c:v>
                </c:pt>
                <c:pt idx="75">
                  <c:v>24504</c:v>
                </c:pt>
                <c:pt idx="76">
                  <c:v>24532</c:v>
                </c:pt>
                <c:pt idx="77">
                  <c:v>24563</c:v>
                </c:pt>
                <c:pt idx="78">
                  <c:v>24593</c:v>
                </c:pt>
                <c:pt idx="79">
                  <c:v>24624</c:v>
                </c:pt>
                <c:pt idx="80">
                  <c:v>24654</c:v>
                </c:pt>
                <c:pt idx="81">
                  <c:v>24685</c:v>
                </c:pt>
                <c:pt idx="82">
                  <c:v>24716</c:v>
                </c:pt>
                <c:pt idx="83">
                  <c:v>24746</c:v>
                </c:pt>
                <c:pt idx="84">
                  <c:v>24777</c:v>
                </c:pt>
                <c:pt idx="85">
                  <c:v>24807</c:v>
                </c:pt>
                <c:pt idx="86">
                  <c:v>24838</c:v>
                </c:pt>
                <c:pt idx="87">
                  <c:v>24869</c:v>
                </c:pt>
                <c:pt idx="88">
                  <c:v>24898</c:v>
                </c:pt>
                <c:pt idx="89">
                  <c:v>24929</c:v>
                </c:pt>
                <c:pt idx="90">
                  <c:v>24959</c:v>
                </c:pt>
                <c:pt idx="91">
                  <c:v>24990</c:v>
                </c:pt>
                <c:pt idx="92">
                  <c:v>25020</c:v>
                </c:pt>
                <c:pt idx="93">
                  <c:v>25051</c:v>
                </c:pt>
                <c:pt idx="94">
                  <c:v>25082</c:v>
                </c:pt>
                <c:pt idx="95">
                  <c:v>25112</c:v>
                </c:pt>
                <c:pt idx="96">
                  <c:v>25143</c:v>
                </c:pt>
                <c:pt idx="97">
                  <c:v>25173</c:v>
                </c:pt>
                <c:pt idx="98">
                  <c:v>25204</c:v>
                </c:pt>
                <c:pt idx="99">
                  <c:v>25235</c:v>
                </c:pt>
                <c:pt idx="100">
                  <c:v>25263</c:v>
                </c:pt>
                <c:pt idx="101">
                  <c:v>25294</c:v>
                </c:pt>
                <c:pt idx="102">
                  <c:v>25324</c:v>
                </c:pt>
                <c:pt idx="103">
                  <c:v>25355</c:v>
                </c:pt>
                <c:pt idx="104">
                  <c:v>25385</c:v>
                </c:pt>
                <c:pt idx="105">
                  <c:v>25416</c:v>
                </c:pt>
                <c:pt idx="106">
                  <c:v>25447</c:v>
                </c:pt>
                <c:pt idx="107">
                  <c:v>25477</c:v>
                </c:pt>
                <c:pt idx="108">
                  <c:v>25508</c:v>
                </c:pt>
                <c:pt idx="109">
                  <c:v>25538</c:v>
                </c:pt>
                <c:pt idx="110">
                  <c:v>25569</c:v>
                </c:pt>
                <c:pt idx="111">
                  <c:v>25600</c:v>
                </c:pt>
                <c:pt idx="112">
                  <c:v>25628</c:v>
                </c:pt>
                <c:pt idx="113">
                  <c:v>25659</c:v>
                </c:pt>
                <c:pt idx="114">
                  <c:v>25689</c:v>
                </c:pt>
                <c:pt idx="115">
                  <c:v>25720</c:v>
                </c:pt>
                <c:pt idx="116">
                  <c:v>25750</c:v>
                </c:pt>
                <c:pt idx="117">
                  <c:v>25781</c:v>
                </c:pt>
                <c:pt idx="118">
                  <c:v>25812</c:v>
                </c:pt>
                <c:pt idx="119">
                  <c:v>25842</c:v>
                </c:pt>
                <c:pt idx="120">
                  <c:v>25873</c:v>
                </c:pt>
                <c:pt idx="121">
                  <c:v>25903</c:v>
                </c:pt>
                <c:pt idx="122">
                  <c:v>25934</c:v>
                </c:pt>
                <c:pt idx="123">
                  <c:v>25965</c:v>
                </c:pt>
                <c:pt idx="124">
                  <c:v>25993</c:v>
                </c:pt>
                <c:pt idx="125">
                  <c:v>26024</c:v>
                </c:pt>
                <c:pt idx="126">
                  <c:v>26054</c:v>
                </c:pt>
                <c:pt idx="127">
                  <c:v>26085</c:v>
                </c:pt>
                <c:pt idx="128">
                  <c:v>26115</c:v>
                </c:pt>
                <c:pt idx="129">
                  <c:v>26146</c:v>
                </c:pt>
                <c:pt idx="130">
                  <c:v>26177</c:v>
                </c:pt>
                <c:pt idx="131">
                  <c:v>26207</c:v>
                </c:pt>
                <c:pt idx="132">
                  <c:v>26238</c:v>
                </c:pt>
                <c:pt idx="133">
                  <c:v>26268</c:v>
                </c:pt>
                <c:pt idx="134">
                  <c:v>26299</c:v>
                </c:pt>
                <c:pt idx="135">
                  <c:v>26330</c:v>
                </c:pt>
                <c:pt idx="136">
                  <c:v>26359</c:v>
                </c:pt>
                <c:pt idx="137">
                  <c:v>26390</c:v>
                </c:pt>
                <c:pt idx="138">
                  <c:v>26420</c:v>
                </c:pt>
                <c:pt idx="139">
                  <c:v>26451</c:v>
                </c:pt>
                <c:pt idx="140">
                  <c:v>26481</c:v>
                </c:pt>
                <c:pt idx="141">
                  <c:v>26512</c:v>
                </c:pt>
                <c:pt idx="142">
                  <c:v>26543</c:v>
                </c:pt>
                <c:pt idx="143">
                  <c:v>26573</c:v>
                </c:pt>
                <c:pt idx="144">
                  <c:v>26604</c:v>
                </c:pt>
                <c:pt idx="145">
                  <c:v>26634</c:v>
                </c:pt>
                <c:pt idx="146">
                  <c:v>26665</c:v>
                </c:pt>
                <c:pt idx="147">
                  <c:v>26696</c:v>
                </c:pt>
                <c:pt idx="148">
                  <c:v>26724</c:v>
                </c:pt>
                <c:pt idx="149">
                  <c:v>26755</c:v>
                </c:pt>
                <c:pt idx="150">
                  <c:v>26785</c:v>
                </c:pt>
                <c:pt idx="151">
                  <c:v>26816</c:v>
                </c:pt>
                <c:pt idx="152">
                  <c:v>26846</c:v>
                </c:pt>
                <c:pt idx="153">
                  <c:v>26877</c:v>
                </c:pt>
                <c:pt idx="154">
                  <c:v>26908</c:v>
                </c:pt>
                <c:pt idx="155">
                  <c:v>26938</c:v>
                </c:pt>
                <c:pt idx="156">
                  <c:v>26969</c:v>
                </c:pt>
                <c:pt idx="157">
                  <c:v>26999</c:v>
                </c:pt>
                <c:pt idx="158">
                  <c:v>27030</c:v>
                </c:pt>
                <c:pt idx="159">
                  <c:v>27061</c:v>
                </c:pt>
                <c:pt idx="160">
                  <c:v>27089</c:v>
                </c:pt>
                <c:pt idx="161">
                  <c:v>27120</c:v>
                </c:pt>
                <c:pt idx="162">
                  <c:v>27150</c:v>
                </c:pt>
                <c:pt idx="163">
                  <c:v>27181</c:v>
                </c:pt>
                <c:pt idx="164">
                  <c:v>27211</c:v>
                </c:pt>
                <c:pt idx="165">
                  <c:v>27242</c:v>
                </c:pt>
                <c:pt idx="166">
                  <c:v>27273</c:v>
                </c:pt>
                <c:pt idx="167">
                  <c:v>27303</c:v>
                </c:pt>
                <c:pt idx="168">
                  <c:v>27334</c:v>
                </c:pt>
                <c:pt idx="169">
                  <c:v>27364</c:v>
                </c:pt>
                <c:pt idx="170">
                  <c:v>27395</c:v>
                </c:pt>
                <c:pt idx="171">
                  <c:v>27426</c:v>
                </c:pt>
                <c:pt idx="172">
                  <c:v>27454</c:v>
                </c:pt>
                <c:pt idx="173">
                  <c:v>27485</c:v>
                </c:pt>
                <c:pt idx="174">
                  <c:v>27515</c:v>
                </c:pt>
                <c:pt idx="175">
                  <c:v>27546</c:v>
                </c:pt>
                <c:pt idx="176">
                  <c:v>27576</c:v>
                </c:pt>
                <c:pt idx="177">
                  <c:v>27607</c:v>
                </c:pt>
                <c:pt idx="178">
                  <c:v>27638</c:v>
                </c:pt>
                <c:pt idx="179">
                  <c:v>27668</c:v>
                </c:pt>
                <c:pt idx="180">
                  <c:v>27699</c:v>
                </c:pt>
                <c:pt idx="181">
                  <c:v>27729</c:v>
                </c:pt>
                <c:pt idx="182">
                  <c:v>27760</c:v>
                </c:pt>
                <c:pt idx="183">
                  <c:v>27791</c:v>
                </c:pt>
                <c:pt idx="184">
                  <c:v>27820</c:v>
                </c:pt>
                <c:pt idx="185">
                  <c:v>27851</c:v>
                </c:pt>
                <c:pt idx="186">
                  <c:v>27881</c:v>
                </c:pt>
                <c:pt idx="187">
                  <c:v>27912</c:v>
                </c:pt>
                <c:pt idx="188">
                  <c:v>27942</c:v>
                </c:pt>
                <c:pt idx="189">
                  <c:v>27973</c:v>
                </c:pt>
                <c:pt idx="190">
                  <c:v>28004</c:v>
                </c:pt>
                <c:pt idx="191">
                  <c:v>28034</c:v>
                </c:pt>
                <c:pt idx="192">
                  <c:v>28065</c:v>
                </c:pt>
                <c:pt idx="193">
                  <c:v>28095</c:v>
                </c:pt>
                <c:pt idx="194">
                  <c:v>27760</c:v>
                </c:pt>
                <c:pt idx="195">
                  <c:v>28157</c:v>
                </c:pt>
                <c:pt idx="196">
                  <c:v>28185</c:v>
                </c:pt>
                <c:pt idx="197">
                  <c:v>28216</c:v>
                </c:pt>
                <c:pt idx="198">
                  <c:v>28246</c:v>
                </c:pt>
                <c:pt idx="199">
                  <c:v>28277</c:v>
                </c:pt>
                <c:pt idx="200">
                  <c:v>28307</c:v>
                </c:pt>
                <c:pt idx="201">
                  <c:v>28338</c:v>
                </c:pt>
                <c:pt idx="202">
                  <c:v>28369</c:v>
                </c:pt>
                <c:pt idx="203">
                  <c:v>28399</c:v>
                </c:pt>
                <c:pt idx="204">
                  <c:v>28430</c:v>
                </c:pt>
                <c:pt idx="205">
                  <c:v>28460</c:v>
                </c:pt>
                <c:pt idx="206">
                  <c:v>28491</c:v>
                </c:pt>
                <c:pt idx="207">
                  <c:v>28522</c:v>
                </c:pt>
                <c:pt idx="208">
                  <c:v>28550</c:v>
                </c:pt>
                <c:pt idx="209">
                  <c:v>28581</c:v>
                </c:pt>
                <c:pt idx="210">
                  <c:v>28611</c:v>
                </c:pt>
                <c:pt idx="211">
                  <c:v>28642</c:v>
                </c:pt>
                <c:pt idx="212">
                  <c:v>28672</c:v>
                </c:pt>
                <c:pt idx="213">
                  <c:v>28703</c:v>
                </c:pt>
                <c:pt idx="214">
                  <c:v>28734</c:v>
                </c:pt>
                <c:pt idx="215">
                  <c:v>28764</c:v>
                </c:pt>
                <c:pt idx="216">
                  <c:v>28795</c:v>
                </c:pt>
                <c:pt idx="217">
                  <c:v>28825</c:v>
                </c:pt>
                <c:pt idx="218">
                  <c:v>28856</c:v>
                </c:pt>
                <c:pt idx="219">
                  <c:v>28887</c:v>
                </c:pt>
                <c:pt idx="220">
                  <c:v>28915</c:v>
                </c:pt>
                <c:pt idx="221">
                  <c:v>28946</c:v>
                </c:pt>
                <c:pt idx="222">
                  <c:v>28976</c:v>
                </c:pt>
                <c:pt idx="223">
                  <c:v>29007</c:v>
                </c:pt>
                <c:pt idx="224">
                  <c:v>29037</c:v>
                </c:pt>
                <c:pt idx="225">
                  <c:v>29068</c:v>
                </c:pt>
                <c:pt idx="226">
                  <c:v>29099</c:v>
                </c:pt>
                <c:pt idx="227">
                  <c:v>29129</c:v>
                </c:pt>
                <c:pt idx="228">
                  <c:v>29160</c:v>
                </c:pt>
                <c:pt idx="229">
                  <c:v>29190</c:v>
                </c:pt>
                <c:pt idx="230">
                  <c:v>29221</c:v>
                </c:pt>
                <c:pt idx="231">
                  <c:v>29252</c:v>
                </c:pt>
                <c:pt idx="232">
                  <c:v>29281</c:v>
                </c:pt>
                <c:pt idx="233">
                  <c:v>29312</c:v>
                </c:pt>
                <c:pt idx="234">
                  <c:v>29342</c:v>
                </c:pt>
                <c:pt idx="235">
                  <c:v>29373</c:v>
                </c:pt>
                <c:pt idx="236">
                  <c:v>29403</c:v>
                </c:pt>
                <c:pt idx="237">
                  <c:v>29434</c:v>
                </c:pt>
                <c:pt idx="238">
                  <c:v>29465</c:v>
                </c:pt>
                <c:pt idx="239">
                  <c:v>29495</c:v>
                </c:pt>
                <c:pt idx="240">
                  <c:v>29526</c:v>
                </c:pt>
                <c:pt idx="241">
                  <c:v>29556</c:v>
                </c:pt>
                <c:pt idx="242">
                  <c:v>29587</c:v>
                </c:pt>
                <c:pt idx="243">
                  <c:v>29618</c:v>
                </c:pt>
                <c:pt idx="244">
                  <c:v>29646</c:v>
                </c:pt>
                <c:pt idx="245">
                  <c:v>29677</c:v>
                </c:pt>
                <c:pt idx="246">
                  <c:v>29707</c:v>
                </c:pt>
                <c:pt idx="247">
                  <c:v>29738</c:v>
                </c:pt>
                <c:pt idx="248">
                  <c:v>29768</c:v>
                </c:pt>
                <c:pt idx="249">
                  <c:v>29799</c:v>
                </c:pt>
                <c:pt idx="250">
                  <c:v>29830</c:v>
                </c:pt>
                <c:pt idx="251">
                  <c:v>29860</c:v>
                </c:pt>
                <c:pt idx="252">
                  <c:v>29891</c:v>
                </c:pt>
                <c:pt idx="253">
                  <c:v>29921</c:v>
                </c:pt>
                <c:pt idx="254">
                  <c:v>29952</c:v>
                </c:pt>
                <c:pt idx="255">
                  <c:v>29983</c:v>
                </c:pt>
                <c:pt idx="256">
                  <c:v>30011</c:v>
                </c:pt>
                <c:pt idx="257">
                  <c:v>30042</c:v>
                </c:pt>
                <c:pt idx="258">
                  <c:v>30072</c:v>
                </c:pt>
                <c:pt idx="259">
                  <c:v>30103</c:v>
                </c:pt>
                <c:pt idx="260">
                  <c:v>30133</c:v>
                </c:pt>
                <c:pt idx="261">
                  <c:v>30164</c:v>
                </c:pt>
                <c:pt idx="262">
                  <c:v>30195</c:v>
                </c:pt>
                <c:pt idx="263">
                  <c:v>30225</c:v>
                </c:pt>
                <c:pt idx="264">
                  <c:v>30256</c:v>
                </c:pt>
                <c:pt idx="265">
                  <c:v>30286</c:v>
                </c:pt>
                <c:pt idx="266">
                  <c:v>30317</c:v>
                </c:pt>
                <c:pt idx="267">
                  <c:v>30348</c:v>
                </c:pt>
                <c:pt idx="268">
                  <c:v>30376</c:v>
                </c:pt>
                <c:pt idx="269">
                  <c:v>30407</c:v>
                </c:pt>
                <c:pt idx="270">
                  <c:v>30437</c:v>
                </c:pt>
                <c:pt idx="271">
                  <c:v>30468</c:v>
                </c:pt>
                <c:pt idx="272">
                  <c:v>30498</c:v>
                </c:pt>
                <c:pt idx="273">
                  <c:v>30529</c:v>
                </c:pt>
                <c:pt idx="274">
                  <c:v>30560</c:v>
                </c:pt>
                <c:pt idx="275">
                  <c:v>30590</c:v>
                </c:pt>
                <c:pt idx="276">
                  <c:v>30621</c:v>
                </c:pt>
                <c:pt idx="277">
                  <c:v>30651</c:v>
                </c:pt>
                <c:pt idx="278">
                  <c:v>30682</c:v>
                </c:pt>
                <c:pt idx="279">
                  <c:v>30713</c:v>
                </c:pt>
                <c:pt idx="280">
                  <c:v>30742</c:v>
                </c:pt>
                <c:pt idx="281">
                  <c:v>30773</c:v>
                </c:pt>
                <c:pt idx="282">
                  <c:v>30803</c:v>
                </c:pt>
                <c:pt idx="283">
                  <c:v>30834</c:v>
                </c:pt>
                <c:pt idx="284">
                  <c:v>30864</c:v>
                </c:pt>
                <c:pt idx="285">
                  <c:v>30895</c:v>
                </c:pt>
                <c:pt idx="286">
                  <c:v>30926</c:v>
                </c:pt>
                <c:pt idx="287">
                  <c:v>30956</c:v>
                </c:pt>
                <c:pt idx="288">
                  <c:v>30987</c:v>
                </c:pt>
                <c:pt idx="289">
                  <c:v>31017</c:v>
                </c:pt>
                <c:pt idx="290">
                  <c:v>31048</c:v>
                </c:pt>
                <c:pt idx="291">
                  <c:v>31079</c:v>
                </c:pt>
                <c:pt idx="292">
                  <c:v>31107</c:v>
                </c:pt>
                <c:pt idx="293">
                  <c:v>31138</c:v>
                </c:pt>
                <c:pt idx="294">
                  <c:v>31168</c:v>
                </c:pt>
                <c:pt idx="295">
                  <c:v>31199</c:v>
                </c:pt>
                <c:pt idx="296">
                  <c:v>31229</c:v>
                </c:pt>
                <c:pt idx="297">
                  <c:v>31260</c:v>
                </c:pt>
                <c:pt idx="298">
                  <c:v>31291</c:v>
                </c:pt>
                <c:pt idx="299">
                  <c:v>31321</c:v>
                </c:pt>
                <c:pt idx="300">
                  <c:v>31352</c:v>
                </c:pt>
                <c:pt idx="301">
                  <c:v>31382</c:v>
                </c:pt>
                <c:pt idx="302">
                  <c:v>31413</c:v>
                </c:pt>
                <c:pt idx="303">
                  <c:v>31444</c:v>
                </c:pt>
                <c:pt idx="304">
                  <c:v>31472</c:v>
                </c:pt>
                <c:pt idx="305">
                  <c:v>31503</c:v>
                </c:pt>
                <c:pt idx="306">
                  <c:v>31533</c:v>
                </c:pt>
                <c:pt idx="307">
                  <c:v>31564</c:v>
                </c:pt>
                <c:pt idx="308">
                  <c:v>31594</c:v>
                </c:pt>
                <c:pt idx="309">
                  <c:v>31625</c:v>
                </c:pt>
                <c:pt idx="310">
                  <c:v>31656</c:v>
                </c:pt>
                <c:pt idx="311">
                  <c:v>31686</c:v>
                </c:pt>
                <c:pt idx="312">
                  <c:v>31717</c:v>
                </c:pt>
                <c:pt idx="313">
                  <c:v>31747</c:v>
                </c:pt>
                <c:pt idx="314">
                  <c:v>31778</c:v>
                </c:pt>
                <c:pt idx="315">
                  <c:v>31809</c:v>
                </c:pt>
                <c:pt idx="316">
                  <c:v>31837</c:v>
                </c:pt>
                <c:pt idx="317">
                  <c:v>31868</c:v>
                </c:pt>
                <c:pt idx="318">
                  <c:v>31898</c:v>
                </c:pt>
                <c:pt idx="319">
                  <c:v>31929</c:v>
                </c:pt>
                <c:pt idx="320">
                  <c:v>31959</c:v>
                </c:pt>
                <c:pt idx="321">
                  <c:v>31990</c:v>
                </c:pt>
                <c:pt idx="322">
                  <c:v>32021</c:v>
                </c:pt>
                <c:pt idx="323">
                  <c:v>32051</c:v>
                </c:pt>
                <c:pt idx="324">
                  <c:v>32082</c:v>
                </c:pt>
                <c:pt idx="325">
                  <c:v>32112</c:v>
                </c:pt>
                <c:pt idx="326">
                  <c:v>32143</c:v>
                </c:pt>
                <c:pt idx="327">
                  <c:v>32174</c:v>
                </c:pt>
                <c:pt idx="328">
                  <c:v>32203</c:v>
                </c:pt>
                <c:pt idx="329">
                  <c:v>32234</c:v>
                </c:pt>
                <c:pt idx="330">
                  <c:v>32264</c:v>
                </c:pt>
                <c:pt idx="331">
                  <c:v>32295</c:v>
                </c:pt>
                <c:pt idx="332">
                  <c:v>32325</c:v>
                </c:pt>
                <c:pt idx="333">
                  <c:v>32356</c:v>
                </c:pt>
                <c:pt idx="334">
                  <c:v>32387</c:v>
                </c:pt>
                <c:pt idx="335">
                  <c:v>32417</c:v>
                </c:pt>
                <c:pt idx="336">
                  <c:v>32448</c:v>
                </c:pt>
                <c:pt idx="337">
                  <c:v>32478</c:v>
                </c:pt>
                <c:pt idx="338">
                  <c:v>32509</c:v>
                </c:pt>
                <c:pt idx="339">
                  <c:v>32540</c:v>
                </c:pt>
                <c:pt idx="340">
                  <c:v>32568</c:v>
                </c:pt>
                <c:pt idx="341">
                  <c:v>32599</c:v>
                </c:pt>
                <c:pt idx="342">
                  <c:v>32629</c:v>
                </c:pt>
                <c:pt idx="343">
                  <c:v>32660</c:v>
                </c:pt>
                <c:pt idx="344">
                  <c:v>32690</c:v>
                </c:pt>
                <c:pt idx="345">
                  <c:v>32721</c:v>
                </c:pt>
                <c:pt idx="346">
                  <c:v>32752</c:v>
                </c:pt>
                <c:pt idx="347">
                  <c:v>32782</c:v>
                </c:pt>
                <c:pt idx="348">
                  <c:v>32813</c:v>
                </c:pt>
                <c:pt idx="349">
                  <c:v>32843</c:v>
                </c:pt>
                <c:pt idx="350">
                  <c:v>32874</c:v>
                </c:pt>
                <c:pt idx="351">
                  <c:v>32905</c:v>
                </c:pt>
                <c:pt idx="352">
                  <c:v>32933</c:v>
                </c:pt>
                <c:pt idx="353">
                  <c:v>32964</c:v>
                </c:pt>
                <c:pt idx="354">
                  <c:v>32994</c:v>
                </c:pt>
                <c:pt idx="355">
                  <c:v>33025</c:v>
                </c:pt>
                <c:pt idx="356">
                  <c:v>33055</c:v>
                </c:pt>
                <c:pt idx="357">
                  <c:v>33086</c:v>
                </c:pt>
                <c:pt idx="358">
                  <c:v>33117</c:v>
                </c:pt>
                <c:pt idx="359">
                  <c:v>33147</c:v>
                </c:pt>
                <c:pt idx="360">
                  <c:v>33178</c:v>
                </c:pt>
                <c:pt idx="361">
                  <c:v>33208</c:v>
                </c:pt>
                <c:pt idx="362">
                  <c:v>33239</c:v>
                </c:pt>
                <c:pt idx="363">
                  <c:v>33270</c:v>
                </c:pt>
                <c:pt idx="364">
                  <c:v>33298</c:v>
                </c:pt>
                <c:pt idx="365">
                  <c:v>33329</c:v>
                </c:pt>
                <c:pt idx="366">
                  <c:v>33359</c:v>
                </c:pt>
                <c:pt idx="367">
                  <c:v>33390</c:v>
                </c:pt>
                <c:pt idx="368">
                  <c:v>33420</c:v>
                </c:pt>
                <c:pt idx="369">
                  <c:v>33451</c:v>
                </c:pt>
                <c:pt idx="370">
                  <c:v>33482</c:v>
                </c:pt>
                <c:pt idx="371">
                  <c:v>33512</c:v>
                </c:pt>
                <c:pt idx="372">
                  <c:v>33543</c:v>
                </c:pt>
                <c:pt idx="373">
                  <c:v>33573</c:v>
                </c:pt>
                <c:pt idx="374">
                  <c:v>33604</c:v>
                </c:pt>
                <c:pt idx="375">
                  <c:v>33635</c:v>
                </c:pt>
                <c:pt idx="376">
                  <c:v>33664</c:v>
                </c:pt>
                <c:pt idx="377">
                  <c:v>33695</c:v>
                </c:pt>
                <c:pt idx="378">
                  <c:v>33725</c:v>
                </c:pt>
                <c:pt idx="379">
                  <c:v>33756</c:v>
                </c:pt>
                <c:pt idx="380">
                  <c:v>33786</c:v>
                </c:pt>
                <c:pt idx="381">
                  <c:v>33817</c:v>
                </c:pt>
                <c:pt idx="382">
                  <c:v>33848</c:v>
                </c:pt>
                <c:pt idx="383">
                  <c:v>33878</c:v>
                </c:pt>
                <c:pt idx="384">
                  <c:v>33909</c:v>
                </c:pt>
                <c:pt idx="385">
                  <c:v>33939</c:v>
                </c:pt>
                <c:pt idx="386">
                  <c:v>33970</c:v>
                </c:pt>
                <c:pt idx="387">
                  <c:v>34001</c:v>
                </c:pt>
                <c:pt idx="388">
                  <c:v>34029</c:v>
                </c:pt>
                <c:pt idx="389">
                  <c:v>34060</c:v>
                </c:pt>
                <c:pt idx="390">
                  <c:v>34090</c:v>
                </c:pt>
                <c:pt idx="391">
                  <c:v>34121</c:v>
                </c:pt>
                <c:pt idx="392">
                  <c:v>34151</c:v>
                </c:pt>
                <c:pt idx="393">
                  <c:v>34182</c:v>
                </c:pt>
                <c:pt idx="394">
                  <c:v>34213</c:v>
                </c:pt>
                <c:pt idx="395">
                  <c:v>34243</c:v>
                </c:pt>
                <c:pt idx="396">
                  <c:v>34274</c:v>
                </c:pt>
                <c:pt idx="397">
                  <c:v>34304</c:v>
                </c:pt>
                <c:pt idx="398">
                  <c:v>34335</c:v>
                </c:pt>
                <c:pt idx="399">
                  <c:v>34366</c:v>
                </c:pt>
                <c:pt idx="400">
                  <c:v>34394</c:v>
                </c:pt>
                <c:pt idx="401">
                  <c:v>34425</c:v>
                </c:pt>
                <c:pt idx="402">
                  <c:v>34455</c:v>
                </c:pt>
                <c:pt idx="403">
                  <c:v>34486</c:v>
                </c:pt>
                <c:pt idx="404">
                  <c:v>34516</c:v>
                </c:pt>
                <c:pt idx="405">
                  <c:v>34547</c:v>
                </c:pt>
                <c:pt idx="406">
                  <c:v>34578</c:v>
                </c:pt>
                <c:pt idx="407">
                  <c:v>34608</c:v>
                </c:pt>
                <c:pt idx="408">
                  <c:v>34639</c:v>
                </c:pt>
                <c:pt idx="409">
                  <c:v>34669</c:v>
                </c:pt>
                <c:pt idx="410">
                  <c:v>34700</c:v>
                </c:pt>
                <c:pt idx="411">
                  <c:v>34731</c:v>
                </c:pt>
                <c:pt idx="412">
                  <c:v>34759</c:v>
                </c:pt>
                <c:pt idx="413">
                  <c:v>34790</c:v>
                </c:pt>
                <c:pt idx="414">
                  <c:v>34820</c:v>
                </c:pt>
                <c:pt idx="415">
                  <c:v>34851</c:v>
                </c:pt>
                <c:pt idx="416">
                  <c:v>34881</c:v>
                </c:pt>
                <c:pt idx="417">
                  <c:v>34912</c:v>
                </c:pt>
                <c:pt idx="418">
                  <c:v>34943</c:v>
                </c:pt>
                <c:pt idx="419">
                  <c:v>34973</c:v>
                </c:pt>
                <c:pt idx="420">
                  <c:v>35004</c:v>
                </c:pt>
                <c:pt idx="421">
                  <c:v>35034</c:v>
                </c:pt>
                <c:pt idx="422">
                  <c:v>35065</c:v>
                </c:pt>
                <c:pt idx="423">
                  <c:v>35096</c:v>
                </c:pt>
                <c:pt idx="424">
                  <c:v>35125</c:v>
                </c:pt>
                <c:pt idx="425">
                  <c:v>35156</c:v>
                </c:pt>
                <c:pt idx="426">
                  <c:v>35186</c:v>
                </c:pt>
                <c:pt idx="427">
                  <c:v>35217</c:v>
                </c:pt>
                <c:pt idx="428">
                  <c:v>35247</c:v>
                </c:pt>
                <c:pt idx="429">
                  <c:v>35278</c:v>
                </c:pt>
                <c:pt idx="430">
                  <c:v>35309</c:v>
                </c:pt>
                <c:pt idx="431">
                  <c:v>35339</c:v>
                </c:pt>
                <c:pt idx="432">
                  <c:v>35370</c:v>
                </c:pt>
                <c:pt idx="433">
                  <c:v>35400</c:v>
                </c:pt>
                <c:pt idx="434">
                  <c:v>35431</c:v>
                </c:pt>
                <c:pt idx="435">
                  <c:v>35462</c:v>
                </c:pt>
                <c:pt idx="436">
                  <c:v>35490</c:v>
                </c:pt>
                <c:pt idx="437">
                  <c:v>35521</c:v>
                </c:pt>
                <c:pt idx="438">
                  <c:v>35551</c:v>
                </c:pt>
                <c:pt idx="439">
                  <c:v>35582</c:v>
                </c:pt>
                <c:pt idx="440">
                  <c:v>35612</c:v>
                </c:pt>
                <c:pt idx="441">
                  <c:v>35643</c:v>
                </c:pt>
                <c:pt idx="442">
                  <c:v>35674</c:v>
                </c:pt>
                <c:pt idx="443">
                  <c:v>35704</c:v>
                </c:pt>
                <c:pt idx="444">
                  <c:v>35735</c:v>
                </c:pt>
                <c:pt idx="445">
                  <c:v>35765</c:v>
                </c:pt>
                <c:pt idx="446">
                  <c:v>35796</c:v>
                </c:pt>
                <c:pt idx="447">
                  <c:v>35827</c:v>
                </c:pt>
                <c:pt idx="448">
                  <c:v>35855</c:v>
                </c:pt>
                <c:pt idx="449">
                  <c:v>35886</c:v>
                </c:pt>
                <c:pt idx="450">
                  <c:v>35916</c:v>
                </c:pt>
                <c:pt idx="451">
                  <c:v>35947</c:v>
                </c:pt>
                <c:pt idx="452">
                  <c:v>35977</c:v>
                </c:pt>
                <c:pt idx="453">
                  <c:v>36008</c:v>
                </c:pt>
                <c:pt idx="454">
                  <c:v>36039</c:v>
                </c:pt>
                <c:pt idx="455">
                  <c:v>36069</c:v>
                </c:pt>
                <c:pt idx="456">
                  <c:v>36100</c:v>
                </c:pt>
                <c:pt idx="457">
                  <c:v>36130</c:v>
                </c:pt>
                <c:pt idx="458">
                  <c:v>36161</c:v>
                </c:pt>
                <c:pt idx="459">
                  <c:v>36192</c:v>
                </c:pt>
                <c:pt idx="460">
                  <c:v>36220</c:v>
                </c:pt>
                <c:pt idx="461">
                  <c:v>36251</c:v>
                </c:pt>
                <c:pt idx="462">
                  <c:v>36281</c:v>
                </c:pt>
                <c:pt idx="463">
                  <c:v>36312</c:v>
                </c:pt>
                <c:pt idx="464">
                  <c:v>36342</c:v>
                </c:pt>
                <c:pt idx="465">
                  <c:v>36373</c:v>
                </c:pt>
                <c:pt idx="466">
                  <c:v>36404</c:v>
                </c:pt>
                <c:pt idx="467">
                  <c:v>36434</c:v>
                </c:pt>
                <c:pt idx="468">
                  <c:v>36465</c:v>
                </c:pt>
                <c:pt idx="469">
                  <c:v>36495</c:v>
                </c:pt>
                <c:pt idx="470">
                  <c:v>36526</c:v>
                </c:pt>
                <c:pt idx="471">
                  <c:v>36557</c:v>
                </c:pt>
                <c:pt idx="472">
                  <c:v>36586</c:v>
                </c:pt>
                <c:pt idx="473">
                  <c:v>36617</c:v>
                </c:pt>
                <c:pt idx="474">
                  <c:v>36647</c:v>
                </c:pt>
                <c:pt idx="475">
                  <c:v>36678</c:v>
                </c:pt>
                <c:pt idx="476">
                  <c:v>36708</c:v>
                </c:pt>
                <c:pt idx="477">
                  <c:v>36739</c:v>
                </c:pt>
                <c:pt idx="478">
                  <c:v>36770</c:v>
                </c:pt>
                <c:pt idx="479">
                  <c:v>36800</c:v>
                </c:pt>
                <c:pt idx="480">
                  <c:v>36831</c:v>
                </c:pt>
                <c:pt idx="481">
                  <c:v>36861</c:v>
                </c:pt>
                <c:pt idx="482">
                  <c:v>36892</c:v>
                </c:pt>
                <c:pt idx="483">
                  <c:v>36923</c:v>
                </c:pt>
                <c:pt idx="484">
                  <c:v>36951</c:v>
                </c:pt>
                <c:pt idx="485">
                  <c:v>36982</c:v>
                </c:pt>
                <c:pt idx="486">
                  <c:v>37012</c:v>
                </c:pt>
                <c:pt idx="487">
                  <c:v>37043</c:v>
                </c:pt>
                <c:pt idx="488">
                  <c:v>37073</c:v>
                </c:pt>
                <c:pt idx="489">
                  <c:v>37104</c:v>
                </c:pt>
                <c:pt idx="490">
                  <c:v>37135</c:v>
                </c:pt>
                <c:pt idx="491">
                  <c:v>37165</c:v>
                </c:pt>
                <c:pt idx="492">
                  <c:v>37196</c:v>
                </c:pt>
                <c:pt idx="493">
                  <c:v>37226</c:v>
                </c:pt>
                <c:pt idx="494">
                  <c:v>37257</c:v>
                </c:pt>
                <c:pt idx="495">
                  <c:v>37288</c:v>
                </c:pt>
                <c:pt idx="496">
                  <c:v>37316</c:v>
                </c:pt>
                <c:pt idx="497">
                  <c:v>37347</c:v>
                </c:pt>
                <c:pt idx="498">
                  <c:v>37377</c:v>
                </c:pt>
                <c:pt idx="499">
                  <c:v>37408</c:v>
                </c:pt>
                <c:pt idx="500">
                  <c:v>37438</c:v>
                </c:pt>
                <c:pt idx="501">
                  <c:v>37469</c:v>
                </c:pt>
                <c:pt idx="502">
                  <c:v>37500</c:v>
                </c:pt>
                <c:pt idx="503">
                  <c:v>37530</c:v>
                </c:pt>
                <c:pt idx="504">
                  <c:v>37561</c:v>
                </c:pt>
                <c:pt idx="505">
                  <c:v>37591</c:v>
                </c:pt>
                <c:pt idx="506">
                  <c:v>37622</c:v>
                </c:pt>
                <c:pt idx="507">
                  <c:v>37653</c:v>
                </c:pt>
                <c:pt idx="508">
                  <c:v>37681</c:v>
                </c:pt>
                <c:pt idx="509">
                  <c:v>37712</c:v>
                </c:pt>
                <c:pt idx="510">
                  <c:v>37742</c:v>
                </c:pt>
                <c:pt idx="511">
                  <c:v>37773</c:v>
                </c:pt>
                <c:pt idx="512">
                  <c:v>37803</c:v>
                </c:pt>
                <c:pt idx="513">
                  <c:v>37834</c:v>
                </c:pt>
                <c:pt idx="514">
                  <c:v>37865</c:v>
                </c:pt>
                <c:pt idx="515">
                  <c:v>37895</c:v>
                </c:pt>
                <c:pt idx="516">
                  <c:v>37926</c:v>
                </c:pt>
                <c:pt idx="517">
                  <c:v>37956</c:v>
                </c:pt>
                <c:pt idx="518">
                  <c:v>37987</c:v>
                </c:pt>
                <c:pt idx="519">
                  <c:v>38018</c:v>
                </c:pt>
                <c:pt idx="520">
                  <c:v>38047</c:v>
                </c:pt>
                <c:pt idx="521">
                  <c:v>38078</c:v>
                </c:pt>
                <c:pt idx="522">
                  <c:v>38108</c:v>
                </c:pt>
                <c:pt idx="523">
                  <c:v>38139</c:v>
                </c:pt>
                <c:pt idx="524">
                  <c:v>38169</c:v>
                </c:pt>
                <c:pt idx="525">
                  <c:v>38200</c:v>
                </c:pt>
                <c:pt idx="526">
                  <c:v>38231</c:v>
                </c:pt>
                <c:pt idx="527">
                  <c:v>38261</c:v>
                </c:pt>
                <c:pt idx="528">
                  <c:v>38292</c:v>
                </c:pt>
                <c:pt idx="529">
                  <c:v>38322</c:v>
                </c:pt>
                <c:pt idx="530">
                  <c:v>38353</c:v>
                </c:pt>
                <c:pt idx="531">
                  <c:v>38384</c:v>
                </c:pt>
                <c:pt idx="532">
                  <c:v>38412</c:v>
                </c:pt>
                <c:pt idx="533">
                  <c:v>38443</c:v>
                </c:pt>
                <c:pt idx="534">
                  <c:v>38473</c:v>
                </c:pt>
                <c:pt idx="535">
                  <c:v>38504</c:v>
                </c:pt>
                <c:pt idx="536">
                  <c:v>38534</c:v>
                </c:pt>
                <c:pt idx="537">
                  <c:v>38565</c:v>
                </c:pt>
                <c:pt idx="538">
                  <c:v>38596</c:v>
                </c:pt>
                <c:pt idx="539">
                  <c:v>38626</c:v>
                </c:pt>
                <c:pt idx="540">
                  <c:v>38657</c:v>
                </c:pt>
                <c:pt idx="541">
                  <c:v>38687</c:v>
                </c:pt>
                <c:pt idx="542">
                  <c:v>38718</c:v>
                </c:pt>
                <c:pt idx="543">
                  <c:v>38749</c:v>
                </c:pt>
                <c:pt idx="544">
                  <c:v>38777</c:v>
                </c:pt>
                <c:pt idx="545">
                  <c:v>38808</c:v>
                </c:pt>
                <c:pt idx="546">
                  <c:v>38838</c:v>
                </c:pt>
                <c:pt idx="547">
                  <c:v>38869</c:v>
                </c:pt>
                <c:pt idx="548">
                  <c:v>38899</c:v>
                </c:pt>
                <c:pt idx="549">
                  <c:v>38930</c:v>
                </c:pt>
                <c:pt idx="550">
                  <c:v>38961</c:v>
                </c:pt>
                <c:pt idx="551">
                  <c:v>38991</c:v>
                </c:pt>
                <c:pt idx="552">
                  <c:v>39022</c:v>
                </c:pt>
                <c:pt idx="553">
                  <c:v>39052</c:v>
                </c:pt>
                <c:pt idx="554">
                  <c:v>39083</c:v>
                </c:pt>
                <c:pt idx="555">
                  <c:v>39114</c:v>
                </c:pt>
                <c:pt idx="556">
                  <c:v>39142</c:v>
                </c:pt>
                <c:pt idx="557">
                  <c:v>39173</c:v>
                </c:pt>
                <c:pt idx="558">
                  <c:v>39203</c:v>
                </c:pt>
                <c:pt idx="559">
                  <c:v>39234</c:v>
                </c:pt>
                <c:pt idx="560">
                  <c:v>39264</c:v>
                </c:pt>
                <c:pt idx="561">
                  <c:v>39295</c:v>
                </c:pt>
                <c:pt idx="562">
                  <c:v>39326</c:v>
                </c:pt>
                <c:pt idx="563">
                  <c:v>39356</c:v>
                </c:pt>
                <c:pt idx="564">
                  <c:v>39387</c:v>
                </c:pt>
                <c:pt idx="565">
                  <c:v>39417</c:v>
                </c:pt>
                <c:pt idx="566">
                  <c:v>39448</c:v>
                </c:pt>
                <c:pt idx="567">
                  <c:v>39479</c:v>
                </c:pt>
                <c:pt idx="568">
                  <c:v>39508</c:v>
                </c:pt>
                <c:pt idx="569">
                  <c:v>39539</c:v>
                </c:pt>
                <c:pt idx="570">
                  <c:v>39569</c:v>
                </c:pt>
                <c:pt idx="571">
                  <c:v>39600</c:v>
                </c:pt>
                <c:pt idx="572">
                  <c:v>39630</c:v>
                </c:pt>
                <c:pt idx="573">
                  <c:v>39661</c:v>
                </c:pt>
                <c:pt idx="574">
                  <c:v>39692</c:v>
                </c:pt>
                <c:pt idx="575">
                  <c:v>39722</c:v>
                </c:pt>
                <c:pt idx="576">
                  <c:v>39753</c:v>
                </c:pt>
                <c:pt idx="577">
                  <c:v>39783</c:v>
                </c:pt>
                <c:pt idx="578">
                  <c:v>39814</c:v>
                </c:pt>
                <c:pt idx="579">
                  <c:v>39845</c:v>
                </c:pt>
                <c:pt idx="580">
                  <c:v>39873</c:v>
                </c:pt>
                <c:pt idx="581">
                  <c:v>39904</c:v>
                </c:pt>
                <c:pt idx="582">
                  <c:v>39934</c:v>
                </c:pt>
                <c:pt idx="583">
                  <c:v>39965</c:v>
                </c:pt>
                <c:pt idx="584">
                  <c:v>39995</c:v>
                </c:pt>
                <c:pt idx="585">
                  <c:v>40026</c:v>
                </c:pt>
                <c:pt idx="586">
                  <c:v>40057</c:v>
                </c:pt>
                <c:pt idx="587">
                  <c:v>40087</c:v>
                </c:pt>
                <c:pt idx="588">
                  <c:v>40118</c:v>
                </c:pt>
                <c:pt idx="589">
                  <c:v>40148</c:v>
                </c:pt>
                <c:pt idx="590">
                  <c:v>40179</c:v>
                </c:pt>
                <c:pt idx="591">
                  <c:v>40210</c:v>
                </c:pt>
                <c:pt idx="592">
                  <c:v>40238</c:v>
                </c:pt>
                <c:pt idx="593">
                  <c:v>40269</c:v>
                </c:pt>
                <c:pt idx="594">
                  <c:v>40299</c:v>
                </c:pt>
                <c:pt idx="595">
                  <c:v>40330</c:v>
                </c:pt>
                <c:pt idx="596">
                  <c:v>40360</c:v>
                </c:pt>
                <c:pt idx="597">
                  <c:v>40391</c:v>
                </c:pt>
                <c:pt idx="598">
                  <c:v>40422</c:v>
                </c:pt>
                <c:pt idx="599">
                  <c:v>40452</c:v>
                </c:pt>
                <c:pt idx="600">
                  <c:v>40483</c:v>
                </c:pt>
                <c:pt idx="601">
                  <c:v>40513</c:v>
                </c:pt>
                <c:pt idx="602">
                  <c:v>40544</c:v>
                </c:pt>
                <c:pt idx="603">
                  <c:v>40575</c:v>
                </c:pt>
                <c:pt idx="604">
                  <c:v>40603</c:v>
                </c:pt>
                <c:pt idx="605">
                  <c:v>40634</c:v>
                </c:pt>
                <c:pt idx="606">
                  <c:v>40664</c:v>
                </c:pt>
                <c:pt idx="607">
                  <c:v>40695</c:v>
                </c:pt>
                <c:pt idx="608">
                  <c:v>40725</c:v>
                </c:pt>
                <c:pt idx="609">
                  <c:v>40756</c:v>
                </c:pt>
                <c:pt idx="610">
                  <c:v>40787</c:v>
                </c:pt>
                <c:pt idx="611">
                  <c:v>40817</c:v>
                </c:pt>
                <c:pt idx="612">
                  <c:v>40848</c:v>
                </c:pt>
                <c:pt idx="613">
                  <c:v>40878</c:v>
                </c:pt>
                <c:pt idx="614">
                  <c:v>40909</c:v>
                </c:pt>
                <c:pt idx="615">
                  <c:v>40940</c:v>
                </c:pt>
                <c:pt idx="616">
                  <c:v>40969</c:v>
                </c:pt>
                <c:pt idx="617">
                  <c:v>41000</c:v>
                </c:pt>
                <c:pt idx="618">
                  <c:v>41030</c:v>
                </c:pt>
                <c:pt idx="619">
                  <c:v>41061</c:v>
                </c:pt>
                <c:pt idx="620">
                  <c:v>41091</c:v>
                </c:pt>
                <c:pt idx="621">
                  <c:v>41122</c:v>
                </c:pt>
                <c:pt idx="622">
                  <c:v>41153</c:v>
                </c:pt>
                <c:pt idx="623">
                  <c:v>41183</c:v>
                </c:pt>
                <c:pt idx="624">
                  <c:v>41214</c:v>
                </c:pt>
                <c:pt idx="625">
                  <c:v>41244</c:v>
                </c:pt>
                <c:pt idx="626">
                  <c:v>41275</c:v>
                </c:pt>
                <c:pt idx="627">
                  <c:v>41306</c:v>
                </c:pt>
                <c:pt idx="628">
                  <c:v>41334</c:v>
                </c:pt>
                <c:pt idx="629">
                  <c:v>41365</c:v>
                </c:pt>
                <c:pt idx="630">
                  <c:v>41395</c:v>
                </c:pt>
                <c:pt idx="631">
                  <c:v>41426</c:v>
                </c:pt>
                <c:pt idx="632">
                  <c:v>41456</c:v>
                </c:pt>
                <c:pt idx="633">
                  <c:v>41487</c:v>
                </c:pt>
                <c:pt idx="634">
                  <c:v>41518</c:v>
                </c:pt>
                <c:pt idx="635">
                  <c:v>41548</c:v>
                </c:pt>
                <c:pt idx="636">
                  <c:v>41579</c:v>
                </c:pt>
                <c:pt idx="637">
                  <c:v>41609</c:v>
                </c:pt>
                <c:pt idx="638">
                  <c:v>41640</c:v>
                </c:pt>
                <c:pt idx="639">
                  <c:v>41671</c:v>
                </c:pt>
                <c:pt idx="640">
                  <c:v>41699</c:v>
                </c:pt>
                <c:pt idx="641">
                  <c:v>41730</c:v>
                </c:pt>
                <c:pt idx="642">
                  <c:v>41760</c:v>
                </c:pt>
                <c:pt idx="643">
                  <c:v>41791</c:v>
                </c:pt>
                <c:pt idx="644">
                  <c:v>41821</c:v>
                </c:pt>
                <c:pt idx="645">
                  <c:v>41852</c:v>
                </c:pt>
                <c:pt idx="646">
                  <c:v>41883</c:v>
                </c:pt>
                <c:pt idx="647">
                  <c:v>41913</c:v>
                </c:pt>
                <c:pt idx="648">
                  <c:v>41944</c:v>
                </c:pt>
                <c:pt idx="649">
                  <c:v>41974</c:v>
                </c:pt>
                <c:pt idx="650">
                  <c:v>42005</c:v>
                </c:pt>
                <c:pt idx="651">
                  <c:v>42036</c:v>
                </c:pt>
                <c:pt idx="652">
                  <c:v>42064</c:v>
                </c:pt>
                <c:pt idx="653">
                  <c:v>42095</c:v>
                </c:pt>
                <c:pt idx="654">
                  <c:v>42125</c:v>
                </c:pt>
                <c:pt idx="655">
                  <c:v>42156</c:v>
                </c:pt>
                <c:pt idx="656">
                  <c:v>42186</c:v>
                </c:pt>
                <c:pt idx="657">
                  <c:v>42217</c:v>
                </c:pt>
                <c:pt idx="658">
                  <c:v>42248</c:v>
                </c:pt>
                <c:pt idx="659">
                  <c:v>42278</c:v>
                </c:pt>
                <c:pt idx="660">
                  <c:v>42309</c:v>
                </c:pt>
                <c:pt idx="661">
                  <c:v>42339</c:v>
                </c:pt>
                <c:pt idx="662">
                  <c:v>42370</c:v>
                </c:pt>
                <c:pt idx="663">
                  <c:v>42401</c:v>
                </c:pt>
                <c:pt idx="664">
                  <c:v>42430</c:v>
                </c:pt>
                <c:pt idx="665">
                  <c:v>42461</c:v>
                </c:pt>
                <c:pt idx="666">
                  <c:v>42491</c:v>
                </c:pt>
                <c:pt idx="667">
                  <c:v>42522</c:v>
                </c:pt>
                <c:pt idx="668">
                  <c:v>42552</c:v>
                </c:pt>
                <c:pt idx="669">
                  <c:v>42583</c:v>
                </c:pt>
                <c:pt idx="670">
                  <c:v>42614</c:v>
                </c:pt>
                <c:pt idx="671">
                  <c:v>42644</c:v>
                </c:pt>
                <c:pt idx="672">
                  <c:v>42675</c:v>
                </c:pt>
                <c:pt idx="673">
                  <c:v>42705</c:v>
                </c:pt>
                <c:pt idx="674">
                  <c:v>42736</c:v>
                </c:pt>
                <c:pt idx="675">
                  <c:v>42767</c:v>
                </c:pt>
                <c:pt idx="676">
                  <c:v>42795</c:v>
                </c:pt>
                <c:pt idx="677">
                  <c:v>42826</c:v>
                </c:pt>
                <c:pt idx="678">
                  <c:v>42856</c:v>
                </c:pt>
                <c:pt idx="679">
                  <c:v>42887</c:v>
                </c:pt>
                <c:pt idx="680">
                  <c:v>42917</c:v>
                </c:pt>
                <c:pt idx="681">
                  <c:v>42948</c:v>
                </c:pt>
                <c:pt idx="682">
                  <c:v>42979</c:v>
                </c:pt>
                <c:pt idx="683">
                  <c:v>43009</c:v>
                </c:pt>
                <c:pt idx="684">
                  <c:v>43040</c:v>
                </c:pt>
                <c:pt idx="685">
                  <c:v>43070</c:v>
                </c:pt>
                <c:pt idx="686">
                  <c:v>43101</c:v>
                </c:pt>
                <c:pt idx="687">
                  <c:v>43132</c:v>
                </c:pt>
                <c:pt idx="688">
                  <c:v>43160</c:v>
                </c:pt>
                <c:pt idx="689">
                  <c:v>43191</c:v>
                </c:pt>
                <c:pt idx="690">
                  <c:v>43221</c:v>
                </c:pt>
                <c:pt idx="691">
                  <c:v>43252</c:v>
                </c:pt>
                <c:pt idx="692">
                  <c:v>43282</c:v>
                </c:pt>
                <c:pt idx="693">
                  <c:v>43313</c:v>
                </c:pt>
                <c:pt idx="694">
                  <c:v>43344</c:v>
                </c:pt>
                <c:pt idx="695">
                  <c:v>43374</c:v>
                </c:pt>
                <c:pt idx="696">
                  <c:v>43405</c:v>
                </c:pt>
                <c:pt idx="697">
                  <c:v>43435</c:v>
                </c:pt>
                <c:pt idx="698">
                  <c:v>43466</c:v>
                </c:pt>
                <c:pt idx="699">
                  <c:v>43497</c:v>
                </c:pt>
                <c:pt idx="700">
                  <c:v>43525</c:v>
                </c:pt>
                <c:pt idx="701">
                  <c:v>43556</c:v>
                </c:pt>
                <c:pt idx="702">
                  <c:v>43586</c:v>
                </c:pt>
                <c:pt idx="703">
                  <c:v>43617</c:v>
                </c:pt>
                <c:pt idx="704">
                  <c:v>43647</c:v>
                </c:pt>
                <c:pt idx="705">
                  <c:v>43678</c:v>
                </c:pt>
                <c:pt idx="706">
                  <c:v>43709</c:v>
                </c:pt>
                <c:pt idx="707">
                  <c:v>43739</c:v>
                </c:pt>
                <c:pt idx="708">
                  <c:v>43770</c:v>
                </c:pt>
                <c:pt idx="709">
                  <c:v>43800</c:v>
                </c:pt>
                <c:pt idx="710">
                  <c:v>43831</c:v>
                </c:pt>
                <c:pt idx="711">
                  <c:v>43862</c:v>
                </c:pt>
                <c:pt idx="712">
                  <c:v>43891</c:v>
                </c:pt>
                <c:pt idx="713">
                  <c:v>43922</c:v>
                </c:pt>
                <c:pt idx="714">
                  <c:v>43952</c:v>
                </c:pt>
                <c:pt idx="715">
                  <c:v>43983</c:v>
                </c:pt>
                <c:pt idx="716">
                  <c:v>44013</c:v>
                </c:pt>
                <c:pt idx="717">
                  <c:v>44044</c:v>
                </c:pt>
                <c:pt idx="718">
                  <c:v>44075</c:v>
                </c:pt>
                <c:pt idx="719">
                  <c:v>44105</c:v>
                </c:pt>
                <c:pt idx="720">
                  <c:v>44136</c:v>
                </c:pt>
                <c:pt idx="721">
                  <c:v>44166</c:v>
                </c:pt>
                <c:pt idx="722">
                  <c:v>44197</c:v>
                </c:pt>
                <c:pt idx="723">
                  <c:v>44228</c:v>
                </c:pt>
                <c:pt idx="724">
                  <c:v>44256</c:v>
                </c:pt>
                <c:pt idx="725">
                  <c:v>44287</c:v>
                </c:pt>
                <c:pt idx="726">
                  <c:v>44317</c:v>
                </c:pt>
                <c:pt idx="727">
                  <c:v>44348</c:v>
                </c:pt>
                <c:pt idx="728">
                  <c:v>44378</c:v>
                </c:pt>
                <c:pt idx="729">
                  <c:v>44378</c:v>
                </c:pt>
                <c:pt idx="730">
                  <c:v>44409</c:v>
                </c:pt>
                <c:pt idx="731">
                  <c:v>44440</c:v>
                </c:pt>
                <c:pt idx="732">
                  <c:v>44470</c:v>
                </c:pt>
                <c:pt idx="733">
                  <c:v>44501</c:v>
                </c:pt>
              </c:numCache>
            </c:numRef>
          </c:cat>
          <c:val>
            <c:numRef>
              <c:f>'Dati base'!$K$2:$K$735</c:f>
              <c:numCache>
                <c:formatCode>_(* #,##0.00_);_(* \(#,##0.00\);_(* "-"??_);_(@_)</c:formatCode>
                <c:ptCount val="73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0.13</c:v>
                </c:pt>
                <c:pt idx="117">
                  <c:v>0.13</c:v>
                </c:pt>
                <c:pt idx="118">
                  <c:v>0.13</c:v>
                </c:pt>
                <c:pt idx="119">
                  <c:v>0.13</c:v>
                </c:pt>
                <c:pt idx="120">
                  <c:v>0.13</c:v>
                </c:pt>
                <c:pt idx="121">
                  <c:v>0.13</c:v>
                </c:pt>
                <c:pt idx="122">
                  <c:v>0.13</c:v>
                </c:pt>
                <c:pt idx="123">
                  <c:v>0.13</c:v>
                </c:pt>
                <c:pt idx="124">
                  <c:v>0.13</c:v>
                </c:pt>
                <c:pt idx="125">
                  <c:v>0.13</c:v>
                </c:pt>
                <c:pt idx="126">
                  <c:v>0.13</c:v>
                </c:pt>
                <c:pt idx="127">
                  <c:v>0.13</c:v>
                </c:pt>
                <c:pt idx="128">
                  <c:v>0.13</c:v>
                </c:pt>
                <c:pt idx="129">
                  <c:v>0.13</c:v>
                </c:pt>
                <c:pt idx="130">
                  <c:v>0.13</c:v>
                </c:pt>
                <c:pt idx="131">
                  <c:v>0.13</c:v>
                </c:pt>
                <c:pt idx="132">
                  <c:v>0.13</c:v>
                </c:pt>
                <c:pt idx="133">
                  <c:v>0.13</c:v>
                </c:pt>
                <c:pt idx="134">
                  <c:v>0.13</c:v>
                </c:pt>
                <c:pt idx="135">
                  <c:v>0.13</c:v>
                </c:pt>
                <c:pt idx="136">
                  <c:v>0.13</c:v>
                </c:pt>
                <c:pt idx="137">
                  <c:v>0.13</c:v>
                </c:pt>
                <c:pt idx="138">
                  <c:v>0.13</c:v>
                </c:pt>
                <c:pt idx="139">
                  <c:v>0.13</c:v>
                </c:pt>
                <c:pt idx="140">
                  <c:v>0.13</c:v>
                </c:pt>
                <c:pt idx="141">
                  <c:v>0.13</c:v>
                </c:pt>
                <c:pt idx="142">
                  <c:v>0.13</c:v>
                </c:pt>
                <c:pt idx="143">
                  <c:v>0.13</c:v>
                </c:pt>
                <c:pt idx="144">
                  <c:v>0.13</c:v>
                </c:pt>
                <c:pt idx="145">
                  <c:v>0.13</c:v>
                </c:pt>
                <c:pt idx="146">
                  <c:v>0.13</c:v>
                </c:pt>
                <c:pt idx="147">
                  <c:v>0.13</c:v>
                </c:pt>
                <c:pt idx="148">
                  <c:v>0.13</c:v>
                </c:pt>
                <c:pt idx="149">
                  <c:v>0.13</c:v>
                </c:pt>
                <c:pt idx="150">
                  <c:v>0.13</c:v>
                </c:pt>
                <c:pt idx="151">
                  <c:v>0.13</c:v>
                </c:pt>
                <c:pt idx="152">
                  <c:v>0.13</c:v>
                </c:pt>
                <c:pt idx="153">
                  <c:v>0.13</c:v>
                </c:pt>
                <c:pt idx="154">
                  <c:v>0.13</c:v>
                </c:pt>
                <c:pt idx="155">
                  <c:v>0.13</c:v>
                </c:pt>
                <c:pt idx="156">
                  <c:v>0.13</c:v>
                </c:pt>
                <c:pt idx="157">
                  <c:v>0.13</c:v>
                </c:pt>
                <c:pt idx="158">
                  <c:v>0.13</c:v>
                </c:pt>
                <c:pt idx="159">
                  <c:v>0.13</c:v>
                </c:pt>
                <c:pt idx="160">
                  <c:v>0.15</c:v>
                </c:pt>
                <c:pt idx="161">
                  <c:v>0.15</c:v>
                </c:pt>
                <c:pt idx="162">
                  <c:v>0.15</c:v>
                </c:pt>
                <c:pt idx="163">
                  <c:v>0.15</c:v>
                </c:pt>
                <c:pt idx="164">
                  <c:v>0.15</c:v>
                </c:pt>
                <c:pt idx="165">
                  <c:v>0.15</c:v>
                </c:pt>
                <c:pt idx="166">
                  <c:v>0.15</c:v>
                </c:pt>
                <c:pt idx="167">
                  <c:v>0.18</c:v>
                </c:pt>
                <c:pt idx="168">
                  <c:v>0.18</c:v>
                </c:pt>
                <c:pt idx="169">
                  <c:v>0.18</c:v>
                </c:pt>
                <c:pt idx="170">
                  <c:v>0.18</c:v>
                </c:pt>
                <c:pt idx="171">
                  <c:v>0.18</c:v>
                </c:pt>
                <c:pt idx="172">
                  <c:v>0.18</c:v>
                </c:pt>
                <c:pt idx="173">
                  <c:v>0.18</c:v>
                </c:pt>
                <c:pt idx="174">
                  <c:v>0.18</c:v>
                </c:pt>
                <c:pt idx="175">
                  <c:v>0.18</c:v>
                </c:pt>
                <c:pt idx="176">
                  <c:v>0.18</c:v>
                </c:pt>
                <c:pt idx="177">
                  <c:v>0.18</c:v>
                </c:pt>
                <c:pt idx="178">
                  <c:v>0.18</c:v>
                </c:pt>
                <c:pt idx="179">
                  <c:v>0.18</c:v>
                </c:pt>
                <c:pt idx="180">
                  <c:v>0.18</c:v>
                </c:pt>
                <c:pt idx="181">
                  <c:v>0.18</c:v>
                </c:pt>
                <c:pt idx="182">
                  <c:v>0.18</c:v>
                </c:pt>
                <c:pt idx="183">
                  <c:v>0.18</c:v>
                </c:pt>
                <c:pt idx="184">
                  <c:v>0.18</c:v>
                </c:pt>
                <c:pt idx="185">
                  <c:v>0.18</c:v>
                </c:pt>
                <c:pt idx="186">
                  <c:v>0.18</c:v>
                </c:pt>
                <c:pt idx="187">
                  <c:v>0.18</c:v>
                </c:pt>
                <c:pt idx="188">
                  <c:v>0.18</c:v>
                </c:pt>
                <c:pt idx="189">
                  <c:v>0.18</c:v>
                </c:pt>
                <c:pt idx="190">
                  <c:v>0.18</c:v>
                </c:pt>
                <c:pt idx="191">
                  <c:v>0.18</c:v>
                </c:pt>
                <c:pt idx="192">
                  <c:v>0.18</c:v>
                </c:pt>
                <c:pt idx="193">
                  <c:v>0.18</c:v>
                </c:pt>
                <c:pt idx="194">
                  <c:v>0.18</c:v>
                </c:pt>
                <c:pt idx="195">
                  <c:v>0.18</c:v>
                </c:pt>
                <c:pt idx="196">
                  <c:v>0.18</c:v>
                </c:pt>
                <c:pt idx="197">
                  <c:v>0.18</c:v>
                </c:pt>
                <c:pt idx="198">
                  <c:v>0.18</c:v>
                </c:pt>
                <c:pt idx="199">
                  <c:v>0.18</c:v>
                </c:pt>
                <c:pt idx="200">
                  <c:v>0.18</c:v>
                </c:pt>
                <c:pt idx="201">
                  <c:v>0.18</c:v>
                </c:pt>
                <c:pt idx="202">
                  <c:v>0.21</c:v>
                </c:pt>
                <c:pt idx="203">
                  <c:v>0.21</c:v>
                </c:pt>
                <c:pt idx="204">
                  <c:v>0.21</c:v>
                </c:pt>
                <c:pt idx="205">
                  <c:v>0.21</c:v>
                </c:pt>
                <c:pt idx="206">
                  <c:v>0.21</c:v>
                </c:pt>
                <c:pt idx="207">
                  <c:v>0.21</c:v>
                </c:pt>
                <c:pt idx="208">
                  <c:v>0.21</c:v>
                </c:pt>
                <c:pt idx="209">
                  <c:v>0.21</c:v>
                </c:pt>
                <c:pt idx="210">
                  <c:v>0.21</c:v>
                </c:pt>
                <c:pt idx="211">
                  <c:v>0.21</c:v>
                </c:pt>
                <c:pt idx="212">
                  <c:v>0.21</c:v>
                </c:pt>
                <c:pt idx="213">
                  <c:v>0.21</c:v>
                </c:pt>
                <c:pt idx="214">
                  <c:v>0.21</c:v>
                </c:pt>
                <c:pt idx="215">
                  <c:v>0.21</c:v>
                </c:pt>
                <c:pt idx="216">
                  <c:v>0.21</c:v>
                </c:pt>
                <c:pt idx="217">
                  <c:v>0.21</c:v>
                </c:pt>
                <c:pt idx="218">
                  <c:v>0.26</c:v>
                </c:pt>
                <c:pt idx="219">
                  <c:v>0.26</c:v>
                </c:pt>
                <c:pt idx="220">
                  <c:v>0.26</c:v>
                </c:pt>
                <c:pt idx="221">
                  <c:v>0.26</c:v>
                </c:pt>
                <c:pt idx="222">
                  <c:v>0.26</c:v>
                </c:pt>
                <c:pt idx="223">
                  <c:v>0.26</c:v>
                </c:pt>
                <c:pt idx="224">
                  <c:v>0.26</c:v>
                </c:pt>
                <c:pt idx="225">
                  <c:v>0.26</c:v>
                </c:pt>
                <c:pt idx="226">
                  <c:v>0.26</c:v>
                </c:pt>
                <c:pt idx="227">
                  <c:v>0.26</c:v>
                </c:pt>
                <c:pt idx="228">
                  <c:v>0.26</c:v>
                </c:pt>
                <c:pt idx="229">
                  <c:v>0.26</c:v>
                </c:pt>
                <c:pt idx="230">
                  <c:v>0.26</c:v>
                </c:pt>
                <c:pt idx="231">
                  <c:v>0.26</c:v>
                </c:pt>
                <c:pt idx="232">
                  <c:v>0.26</c:v>
                </c:pt>
                <c:pt idx="233">
                  <c:v>0.26</c:v>
                </c:pt>
                <c:pt idx="234">
                  <c:v>0.26</c:v>
                </c:pt>
                <c:pt idx="235">
                  <c:v>0.26</c:v>
                </c:pt>
                <c:pt idx="236">
                  <c:v>0.31</c:v>
                </c:pt>
                <c:pt idx="237">
                  <c:v>0.31</c:v>
                </c:pt>
                <c:pt idx="238">
                  <c:v>0.31</c:v>
                </c:pt>
                <c:pt idx="239">
                  <c:v>0.31</c:v>
                </c:pt>
                <c:pt idx="240">
                  <c:v>0.31</c:v>
                </c:pt>
                <c:pt idx="241">
                  <c:v>0.31</c:v>
                </c:pt>
                <c:pt idx="242">
                  <c:v>0.31</c:v>
                </c:pt>
                <c:pt idx="243">
                  <c:v>0.31</c:v>
                </c:pt>
                <c:pt idx="244">
                  <c:v>0.31</c:v>
                </c:pt>
                <c:pt idx="245">
                  <c:v>0.31</c:v>
                </c:pt>
                <c:pt idx="246">
                  <c:v>0.31</c:v>
                </c:pt>
                <c:pt idx="247">
                  <c:v>0.36</c:v>
                </c:pt>
                <c:pt idx="248">
                  <c:v>0.36</c:v>
                </c:pt>
                <c:pt idx="249">
                  <c:v>0.36</c:v>
                </c:pt>
                <c:pt idx="250">
                  <c:v>0.36</c:v>
                </c:pt>
                <c:pt idx="251">
                  <c:v>0.36</c:v>
                </c:pt>
                <c:pt idx="252">
                  <c:v>0.36</c:v>
                </c:pt>
                <c:pt idx="253">
                  <c:v>0.36</c:v>
                </c:pt>
                <c:pt idx="254">
                  <c:v>0.36</c:v>
                </c:pt>
                <c:pt idx="255">
                  <c:v>0.36</c:v>
                </c:pt>
                <c:pt idx="256">
                  <c:v>0.36</c:v>
                </c:pt>
                <c:pt idx="257">
                  <c:v>0.36</c:v>
                </c:pt>
                <c:pt idx="258">
                  <c:v>0.36</c:v>
                </c:pt>
                <c:pt idx="259">
                  <c:v>0.36</c:v>
                </c:pt>
                <c:pt idx="260">
                  <c:v>0.41</c:v>
                </c:pt>
                <c:pt idx="261">
                  <c:v>0.41</c:v>
                </c:pt>
                <c:pt idx="262">
                  <c:v>0.41</c:v>
                </c:pt>
                <c:pt idx="263">
                  <c:v>0.41</c:v>
                </c:pt>
                <c:pt idx="264">
                  <c:v>0.41</c:v>
                </c:pt>
                <c:pt idx="265">
                  <c:v>0.41</c:v>
                </c:pt>
                <c:pt idx="266">
                  <c:v>0.41</c:v>
                </c:pt>
                <c:pt idx="267">
                  <c:v>0.41</c:v>
                </c:pt>
                <c:pt idx="268">
                  <c:v>0.41</c:v>
                </c:pt>
                <c:pt idx="269">
                  <c:v>0.41</c:v>
                </c:pt>
                <c:pt idx="270">
                  <c:v>0.41</c:v>
                </c:pt>
                <c:pt idx="271">
                  <c:v>0.41</c:v>
                </c:pt>
                <c:pt idx="272">
                  <c:v>0.46</c:v>
                </c:pt>
                <c:pt idx="273">
                  <c:v>0.46</c:v>
                </c:pt>
                <c:pt idx="274">
                  <c:v>0.46</c:v>
                </c:pt>
                <c:pt idx="275">
                  <c:v>0.46</c:v>
                </c:pt>
                <c:pt idx="276">
                  <c:v>0.52</c:v>
                </c:pt>
                <c:pt idx="277">
                  <c:v>0.52</c:v>
                </c:pt>
                <c:pt idx="278">
                  <c:v>0.52</c:v>
                </c:pt>
                <c:pt idx="279">
                  <c:v>0.52</c:v>
                </c:pt>
                <c:pt idx="280">
                  <c:v>0.52</c:v>
                </c:pt>
                <c:pt idx="281">
                  <c:v>0.52</c:v>
                </c:pt>
                <c:pt idx="282">
                  <c:v>0.52</c:v>
                </c:pt>
                <c:pt idx="283">
                  <c:v>0.52</c:v>
                </c:pt>
                <c:pt idx="284">
                  <c:v>0.52</c:v>
                </c:pt>
                <c:pt idx="285">
                  <c:v>0.52</c:v>
                </c:pt>
                <c:pt idx="286">
                  <c:v>0.52</c:v>
                </c:pt>
                <c:pt idx="287">
                  <c:v>0.52</c:v>
                </c:pt>
                <c:pt idx="288">
                  <c:v>0.52</c:v>
                </c:pt>
                <c:pt idx="289">
                  <c:v>0.52</c:v>
                </c:pt>
                <c:pt idx="290">
                  <c:v>0.52</c:v>
                </c:pt>
                <c:pt idx="291">
                  <c:v>0.52</c:v>
                </c:pt>
                <c:pt idx="292">
                  <c:v>0.52</c:v>
                </c:pt>
                <c:pt idx="293">
                  <c:v>0.52</c:v>
                </c:pt>
                <c:pt idx="294">
                  <c:v>0.62</c:v>
                </c:pt>
                <c:pt idx="295">
                  <c:v>0.62</c:v>
                </c:pt>
                <c:pt idx="296">
                  <c:v>0.62</c:v>
                </c:pt>
                <c:pt idx="297">
                  <c:v>0.62</c:v>
                </c:pt>
                <c:pt idx="298">
                  <c:v>0.62</c:v>
                </c:pt>
                <c:pt idx="299">
                  <c:v>0.62</c:v>
                </c:pt>
                <c:pt idx="300">
                  <c:v>0.62</c:v>
                </c:pt>
                <c:pt idx="301">
                  <c:v>0.62</c:v>
                </c:pt>
                <c:pt idx="302">
                  <c:v>0.62</c:v>
                </c:pt>
                <c:pt idx="303">
                  <c:v>0.62</c:v>
                </c:pt>
                <c:pt idx="304">
                  <c:v>0.62</c:v>
                </c:pt>
                <c:pt idx="305">
                  <c:v>0.62</c:v>
                </c:pt>
                <c:pt idx="306">
                  <c:v>0.62</c:v>
                </c:pt>
                <c:pt idx="307">
                  <c:v>0.67</c:v>
                </c:pt>
                <c:pt idx="308">
                  <c:v>0.67</c:v>
                </c:pt>
                <c:pt idx="309">
                  <c:v>0.67</c:v>
                </c:pt>
                <c:pt idx="310">
                  <c:v>0.67</c:v>
                </c:pt>
                <c:pt idx="311">
                  <c:v>0.67</c:v>
                </c:pt>
                <c:pt idx="312">
                  <c:v>0.67</c:v>
                </c:pt>
                <c:pt idx="313">
                  <c:v>0.67</c:v>
                </c:pt>
                <c:pt idx="314">
                  <c:v>0.67</c:v>
                </c:pt>
                <c:pt idx="315">
                  <c:v>0.67</c:v>
                </c:pt>
                <c:pt idx="316">
                  <c:v>0.67</c:v>
                </c:pt>
                <c:pt idx="317">
                  <c:v>0.67</c:v>
                </c:pt>
                <c:pt idx="318">
                  <c:v>0.67</c:v>
                </c:pt>
                <c:pt idx="319">
                  <c:v>0.77</c:v>
                </c:pt>
                <c:pt idx="320">
                  <c:v>0.77</c:v>
                </c:pt>
                <c:pt idx="321">
                  <c:v>0.77</c:v>
                </c:pt>
                <c:pt idx="322">
                  <c:v>0.77</c:v>
                </c:pt>
                <c:pt idx="323">
                  <c:v>0.77</c:v>
                </c:pt>
                <c:pt idx="324">
                  <c:v>0.77</c:v>
                </c:pt>
                <c:pt idx="325">
                  <c:v>0.77</c:v>
                </c:pt>
                <c:pt idx="326">
                  <c:v>0.77</c:v>
                </c:pt>
                <c:pt idx="327">
                  <c:v>0.77</c:v>
                </c:pt>
                <c:pt idx="328">
                  <c:v>0.77</c:v>
                </c:pt>
                <c:pt idx="329">
                  <c:v>0.77</c:v>
                </c:pt>
                <c:pt idx="330">
                  <c:v>0.77</c:v>
                </c:pt>
                <c:pt idx="331">
                  <c:v>0.77</c:v>
                </c:pt>
                <c:pt idx="332">
                  <c:v>0.77</c:v>
                </c:pt>
                <c:pt idx="333">
                  <c:v>0.77</c:v>
                </c:pt>
                <c:pt idx="334">
                  <c:v>0.77</c:v>
                </c:pt>
                <c:pt idx="335">
                  <c:v>0.77</c:v>
                </c:pt>
                <c:pt idx="336">
                  <c:v>0.77</c:v>
                </c:pt>
                <c:pt idx="337">
                  <c:v>0.77</c:v>
                </c:pt>
                <c:pt idx="338">
                  <c:v>0.77</c:v>
                </c:pt>
                <c:pt idx="339">
                  <c:v>0.77</c:v>
                </c:pt>
                <c:pt idx="340">
                  <c:v>0.77</c:v>
                </c:pt>
                <c:pt idx="341">
                  <c:v>0.77</c:v>
                </c:pt>
                <c:pt idx="342">
                  <c:v>0.77</c:v>
                </c:pt>
                <c:pt idx="343">
                  <c:v>0.77</c:v>
                </c:pt>
                <c:pt idx="344">
                  <c:v>0.77</c:v>
                </c:pt>
                <c:pt idx="345">
                  <c:v>0.77</c:v>
                </c:pt>
                <c:pt idx="346">
                  <c:v>0.77</c:v>
                </c:pt>
                <c:pt idx="347">
                  <c:v>0.77</c:v>
                </c:pt>
                <c:pt idx="348">
                  <c:v>0.77</c:v>
                </c:pt>
                <c:pt idx="349">
                  <c:v>0.77</c:v>
                </c:pt>
                <c:pt idx="350">
                  <c:v>0.77</c:v>
                </c:pt>
                <c:pt idx="351">
                  <c:v>0.77</c:v>
                </c:pt>
                <c:pt idx="352">
                  <c:v>0.77</c:v>
                </c:pt>
                <c:pt idx="353">
                  <c:v>1.03</c:v>
                </c:pt>
                <c:pt idx="354">
                  <c:v>1.03</c:v>
                </c:pt>
                <c:pt idx="355">
                  <c:v>1.03</c:v>
                </c:pt>
                <c:pt idx="356">
                  <c:v>1.03</c:v>
                </c:pt>
                <c:pt idx="357">
                  <c:v>1.03</c:v>
                </c:pt>
                <c:pt idx="358">
                  <c:v>1.03</c:v>
                </c:pt>
                <c:pt idx="359">
                  <c:v>1.03</c:v>
                </c:pt>
                <c:pt idx="360">
                  <c:v>1.03</c:v>
                </c:pt>
                <c:pt idx="361">
                  <c:v>1.03</c:v>
                </c:pt>
                <c:pt idx="362">
                  <c:v>1.03</c:v>
                </c:pt>
                <c:pt idx="363">
                  <c:v>1.03</c:v>
                </c:pt>
                <c:pt idx="364">
                  <c:v>1.03</c:v>
                </c:pt>
                <c:pt idx="365">
                  <c:v>1.03</c:v>
                </c:pt>
                <c:pt idx="366">
                  <c:v>1.03</c:v>
                </c:pt>
                <c:pt idx="367">
                  <c:v>1.19</c:v>
                </c:pt>
                <c:pt idx="368">
                  <c:v>1.19</c:v>
                </c:pt>
                <c:pt idx="369">
                  <c:v>1.19</c:v>
                </c:pt>
                <c:pt idx="370">
                  <c:v>1.19</c:v>
                </c:pt>
                <c:pt idx="371">
                  <c:v>1.19</c:v>
                </c:pt>
                <c:pt idx="372">
                  <c:v>1.19</c:v>
                </c:pt>
                <c:pt idx="373">
                  <c:v>1.19</c:v>
                </c:pt>
                <c:pt idx="374">
                  <c:v>1.19</c:v>
                </c:pt>
                <c:pt idx="375">
                  <c:v>1.19</c:v>
                </c:pt>
                <c:pt idx="376">
                  <c:v>1.19</c:v>
                </c:pt>
                <c:pt idx="377">
                  <c:v>1.19</c:v>
                </c:pt>
                <c:pt idx="378">
                  <c:v>1.19</c:v>
                </c:pt>
                <c:pt idx="379">
                  <c:v>1.19</c:v>
                </c:pt>
                <c:pt idx="380">
                  <c:v>1.19</c:v>
                </c:pt>
                <c:pt idx="381">
                  <c:v>1.19</c:v>
                </c:pt>
                <c:pt idx="382">
                  <c:v>1.19</c:v>
                </c:pt>
                <c:pt idx="383">
                  <c:v>1.19</c:v>
                </c:pt>
                <c:pt idx="384">
                  <c:v>1.19</c:v>
                </c:pt>
                <c:pt idx="385">
                  <c:v>1.19</c:v>
                </c:pt>
                <c:pt idx="386">
                  <c:v>1.19</c:v>
                </c:pt>
                <c:pt idx="387">
                  <c:v>1.19</c:v>
                </c:pt>
                <c:pt idx="388">
                  <c:v>1.19</c:v>
                </c:pt>
                <c:pt idx="389">
                  <c:v>1.19</c:v>
                </c:pt>
                <c:pt idx="390">
                  <c:v>1.19</c:v>
                </c:pt>
                <c:pt idx="391">
                  <c:v>1.29</c:v>
                </c:pt>
                <c:pt idx="392">
                  <c:v>1.29</c:v>
                </c:pt>
                <c:pt idx="393">
                  <c:v>1.29</c:v>
                </c:pt>
                <c:pt idx="394">
                  <c:v>1.29</c:v>
                </c:pt>
                <c:pt idx="395">
                  <c:v>1.29</c:v>
                </c:pt>
                <c:pt idx="396">
                  <c:v>1.29</c:v>
                </c:pt>
                <c:pt idx="397">
                  <c:v>1.29</c:v>
                </c:pt>
                <c:pt idx="398">
                  <c:v>1.29</c:v>
                </c:pt>
                <c:pt idx="399">
                  <c:v>1.29</c:v>
                </c:pt>
                <c:pt idx="400">
                  <c:v>1.29</c:v>
                </c:pt>
                <c:pt idx="401">
                  <c:v>1.29</c:v>
                </c:pt>
                <c:pt idx="402">
                  <c:v>1.29</c:v>
                </c:pt>
                <c:pt idx="403">
                  <c:v>1.29</c:v>
                </c:pt>
                <c:pt idx="404">
                  <c:v>1.29</c:v>
                </c:pt>
                <c:pt idx="405">
                  <c:v>1.29</c:v>
                </c:pt>
                <c:pt idx="406">
                  <c:v>1.29</c:v>
                </c:pt>
                <c:pt idx="407">
                  <c:v>1.29</c:v>
                </c:pt>
                <c:pt idx="408">
                  <c:v>1.29</c:v>
                </c:pt>
                <c:pt idx="409">
                  <c:v>1.39</c:v>
                </c:pt>
                <c:pt idx="410">
                  <c:v>1.39</c:v>
                </c:pt>
                <c:pt idx="411">
                  <c:v>1.39</c:v>
                </c:pt>
                <c:pt idx="412">
                  <c:v>1.39</c:v>
                </c:pt>
                <c:pt idx="413">
                  <c:v>1.39</c:v>
                </c:pt>
                <c:pt idx="414">
                  <c:v>1.39</c:v>
                </c:pt>
                <c:pt idx="415">
                  <c:v>1.39</c:v>
                </c:pt>
                <c:pt idx="416">
                  <c:v>1.39</c:v>
                </c:pt>
                <c:pt idx="417">
                  <c:v>1.39</c:v>
                </c:pt>
                <c:pt idx="418">
                  <c:v>1.39</c:v>
                </c:pt>
                <c:pt idx="419">
                  <c:v>1.39</c:v>
                </c:pt>
                <c:pt idx="420">
                  <c:v>1.55</c:v>
                </c:pt>
                <c:pt idx="421">
                  <c:v>1.55</c:v>
                </c:pt>
                <c:pt idx="422">
                  <c:v>1.55</c:v>
                </c:pt>
                <c:pt idx="423">
                  <c:v>1.55</c:v>
                </c:pt>
                <c:pt idx="424">
                  <c:v>1.55</c:v>
                </c:pt>
                <c:pt idx="425">
                  <c:v>1.55</c:v>
                </c:pt>
                <c:pt idx="426">
                  <c:v>1.55</c:v>
                </c:pt>
                <c:pt idx="427">
                  <c:v>1.55</c:v>
                </c:pt>
                <c:pt idx="428">
                  <c:v>1.55</c:v>
                </c:pt>
                <c:pt idx="429">
                  <c:v>1.55</c:v>
                </c:pt>
                <c:pt idx="430">
                  <c:v>1.55</c:v>
                </c:pt>
                <c:pt idx="431">
                  <c:v>1.55</c:v>
                </c:pt>
                <c:pt idx="432">
                  <c:v>1.55</c:v>
                </c:pt>
                <c:pt idx="433">
                  <c:v>1.55</c:v>
                </c:pt>
                <c:pt idx="434">
                  <c:v>1.55</c:v>
                </c:pt>
                <c:pt idx="435">
                  <c:v>1.55</c:v>
                </c:pt>
                <c:pt idx="436">
                  <c:v>1.55</c:v>
                </c:pt>
                <c:pt idx="437">
                  <c:v>1.55</c:v>
                </c:pt>
                <c:pt idx="438">
                  <c:v>1.55</c:v>
                </c:pt>
                <c:pt idx="439">
                  <c:v>1.55</c:v>
                </c:pt>
                <c:pt idx="440">
                  <c:v>1.55</c:v>
                </c:pt>
                <c:pt idx="441">
                  <c:v>1.55</c:v>
                </c:pt>
                <c:pt idx="442">
                  <c:v>1.55</c:v>
                </c:pt>
                <c:pt idx="443">
                  <c:v>1.55</c:v>
                </c:pt>
                <c:pt idx="444">
                  <c:v>1.55</c:v>
                </c:pt>
                <c:pt idx="445">
                  <c:v>1.55</c:v>
                </c:pt>
                <c:pt idx="446">
                  <c:v>1.81</c:v>
                </c:pt>
                <c:pt idx="447">
                  <c:v>1.81</c:v>
                </c:pt>
                <c:pt idx="448">
                  <c:v>1.81</c:v>
                </c:pt>
                <c:pt idx="449">
                  <c:v>1.81</c:v>
                </c:pt>
                <c:pt idx="450">
                  <c:v>1.81</c:v>
                </c:pt>
                <c:pt idx="451">
                  <c:v>1.81</c:v>
                </c:pt>
                <c:pt idx="452">
                  <c:v>1.81</c:v>
                </c:pt>
                <c:pt idx="453">
                  <c:v>1.81</c:v>
                </c:pt>
                <c:pt idx="454">
                  <c:v>1.81</c:v>
                </c:pt>
                <c:pt idx="455">
                  <c:v>1.81</c:v>
                </c:pt>
                <c:pt idx="456">
                  <c:v>1.81</c:v>
                </c:pt>
                <c:pt idx="457">
                  <c:v>1.81</c:v>
                </c:pt>
                <c:pt idx="458">
                  <c:v>1.81</c:v>
                </c:pt>
                <c:pt idx="459">
                  <c:v>1.81</c:v>
                </c:pt>
                <c:pt idx="460">
                  <c:v>1.81</c:v>
                </c:pt>
                <c:pt idx="461">
                  <c:v>1.81</c:v>
                </c:pt>
                <c:pt idx="462">
                  <c:v>1.81</c:v>
                </c:pt>
                <c:pt idx="463">
                  <c:v>1.81</c:v>
                </c:pt>
                <c:pt idx="464">
                  <c:v>1.81</c:v>
                </c:pt>
                <c:pt idx="465">
                  <c:v>1.81</c:v>
                </c:pt>
                <c:pt idx="466">
                  <c:v>1.81</c:v>
                </c:pt>
                <c:pt idx="467">
                  <c:v>1.81</c:v>
                </c:pt>
                <c:pt idx="468">
                  <c:v>1.81</c:v>
                </c:pt>
                <c:pt idx="469">
                  <c:v>1.81</c:v>
                </c:pt>
                <c:pt idx="470">
                  <c:v>1.81</c:v>
                </c:pt>
                <c:pt idx="471">
                  <c:v>1.81</c:v>
                </c:pt>
                <c:pt idx="472">
                  <c:v>1.81</c:v>
                </c:pt>
                <c:pt idx="473">
                  <c:v>1.81</c:v>
                </c:pt>
                <c:pt idx="474">
                  <c:v>1.81</c:v>
                </c:pt>
                <c:pt idx="475">
                  <c:v>1.96</c:v>
                </c:pt>
                <c:pt idx="476">
                  <c:v>1.96</c:v>
                </c:pt>
                <c:pt idx="477">
                  <c:v>1.96</c:v>
                </c:pt>
                <c:pt idx="478">
                  <c:v>1.96</c:v>
                </c:pt>
                <c:pt idx="479">
                  <c:v>1.96</c:v>
                </c:pt>
                <c:pt idx="480">
                  <c:v>1.96</c:v>
                </c:pt>
                <c:pt idx="481">
                  <c:v>1.96</c:v>
                </c:pt>
                <c:pt idx="482">
                  <c:v>1.96</c:v>
                </c:pt>
                <c:pt idx="483">
                  <c:v>1.96</c:v>
                </c:pt>
                <c:pt idx="484">
                  <c:v>1.96</c:v>
                </c:pt>
                <c:pt idx="485">
                  <c:v>1.96</c:v>
                </c:pt>
                <c:pt idx="486">
                  <c:v>1.96</c:v>
                </c:pt>
                <c:pt idx="487">
                  <c:v>2.0699999999999998</c:v>
                </c:pt>
                <c:pt idx="488">
                  <c:v>2.0699999999999998</c:v>
                </c:pt>
                <c:pt idx="489">
                  <c:v>2.0699999999999998</c:v>
                </c:pt>
                <c:pt idx="490">
                  <c:v>2.0699999999999998</c:v>
                </c:pt>
                <c:pt idx="491">
                  <c:v>2.0699999999999998</c:v>
                </c:pt>
                <c:pt idx="492">
                  <c:v>2.0699999999999998</c:v>
                </c:pt>
                <c:pt idx="493">
                  <c:v>2.0699999999999998</c:v>
                </c:pt>
                <c:pt idx="494">
                  <c:v>2.0699999999999998</c:v>
                </c:pt>
                <c:pt idx="495">
                  <c:v>2.0699999999999998</c:v>
                </c:pt>
                <c:pt idx="496">
                  <c:v>2.0699999999999998</c:v>
                </c:pt>
                <c:pt idx="497">
                  <c:v>2.0699999999999998</c:v>
                </c:pt>
                <c:pt idx="498">
                  <c:v>2.0699999999999998</c:v>
                </c:pt>
                <c:pt idx="499">
                  <c:v>2.2000000000000002</c:v>
                </c:pt>
                <c:pt idx="500">
                  <c:v>2.2000000000000002</c:v>
                </c:pt>
                <c:pt idx="501">
                  <c:v>2.2000000000000002</c:v>
                </c:pt>
                <c:pt idx="502">
                  <c:v>2.2000000000000002</c:v>
                </c:pt>
                <c:pt idx="503">
                  <c:v>2.2000000000000002</c:v>
                </c:pt>
                <c:pt idx="504">
                  <c:v>2.2000000000000002</c:v>
                </c:pt>
                <c:pt idx="505">
                  <c:v>2.2000000000000002</c:v>
                </c:pt>
                <c:pt idx="506">
                  <c:v>2.2000000000000002</c:v>
                </c:pt>
                <c:pt idx="507">
                  <c:v>2.2000000000000002</c:v>
                </c:pt>
                <c:pt idx="508">
                  <c:v>2.2000000000000002</c:v>
                </c:pt>
                <c:pt idx="509">
                  <c:v>2.2000000000000002</c:v>
                </c:pt>
                <c:pt idx="510">
                  <c:v>2.2000000000000002</c:v>
                </c:pt>
                <c:pt idx="511">
                  <c:v>2.2000000000000002</c:v>
                </c:pt>
                <c:pt idx="512">
                  <c:v>2.2000000000000002</c:v>
                </c:pt>
                <c:pt idx="513">
                  <c:v>2.2000000000000002</c:v>
                </c:pt>
                <c:pt idx="514">
                  <c:v>2.2000000000000002</c:v>
                </c:pt>
                <c:pt idx="515">
                  <c:v>2.2999999999999998</c:v>
                </c:pt>
                <c:pt idx="516">
                  <c:v>2.2999999999999998</c:v>
                </c:pt>
                <c:pt idx="517">
                  <c:v>2.2999999999999998</c:v>
                </c:pt>
                <c:pt idx="518">
                  <c:v>2.2999999999999998</c:v>
                </c:pt>
                <c:pt idx="519">
                  <c:v>2.2999999999999998</c:v>
                </c:pt>
                <c:pt idx="520">
                  <c:v>2.2999999999999998</c:v>
                </c:pt>
                <c:pt idx="521">
                  <c:v>2.2999999999999998</c:v>
                </c:pt>
                <c:pt idx="522">
                  <c:v>2.2999999999999998</c:v>
                </c:pt>
                <c:pt idx="523">
                  <c:v>2.2999999999999998</c:v>
                </c:pt>
                <c:pt idx="524">
                  <c:v>2.2999999999999998</c:v>
                </c:pt>
                <c:pt idx="525">
                  <c:v>2.2999999999999998</c:v>
                </c:pt>
                <c:pt idx="526">
                  <c:v>2.2999999999999998</c:v>
                </c:pt>
                <c:pt idx="527">
                  <c:v>2.4</c:v>
                </c:pt>
                <c:pt idx="528">
                  <c:v>2.4</c:v>
                </c:pt>
                <c:pt idx="529">
                  <c:v>2.4</c:v>
                </c:pt>
                <c:pt idx="530">
                  <c:v>2.4</c:v>
                </c:pt>
                <c:pt idx="531">
                  <c:v>2.4</c:v>
                </c:pt>
                <c:pt idx="532">
                  <c:v>2.4</c:v>
                </c:pt>
                <c:pt idx="533">
                  <c:v>2.4</c:v>
                </c:pt>
                <c:pt idx="534">
                  <c:v>2.4</c:v>
                </c:pt>
                <c:pt idx="535">
                  <c:v>2.4</c:v>
                </c:pt>
                <c:pt idx="536">
                  <c:v>2.5</c:v>
                </c:pt>
                <c:pt idx="537">
                  <c:v>2.5</c:v>
                </c:pt>
                <c:pt idx="538">
                  <c:v>2.5</c:v>
                </c:pt>
                <c:pt idx="539">
                  <c:v>2.5</c:v>
                </c:pt>
                <c:pt idx="540">
                  <c:v>2.5</c:v>
                </c:pt>
                <c:pt idx="541">
                  <c:v>2.5</c:v>
                </c:pt>
                <c:pt idx="542">
                  <c:v>2.5</c:v>
                </c:pt>
                <c:pt idx="543">
                  <c:v>2.5</c:v>
                </c:pt>
                <c:pt idx="544">
                  <c:v>2.5</c:v>
                </c:pt>
                <c:pt idx="545">
                  <c:v>2.5</c:v>
                </c:pt>
                <c:pt idx="546">
                  <c:v>2.5</c:v>
                </c:pt>
                <c:pt idx="547">
                  <c:v>2.5</c:v>
                </c:pt>
                <c:pt idx="548">
                  <c:v>2.5</c:v>
                </c:pt>
                <c:pt idx="549">
                  <c:v>2.5</c:v>
                </c:pt>
                <c:pt idx="550">
                  <c:v>2.5</c:v>
                </c:pt>
                <c:pt idx="551">
                  <c:v>2.5</c:v>
                </c:pt>
                <c:pt idx="552">
                  <c:v>2.5</c:v>
                </c:pt>
                <c:pt idx="553">
                  <c:v>2.5</c:v>
                </c:pt>
                <c:pt idx="554">
                  <c:v>2.5</c:v>
                </c:pt>
                <c:pt idx="555">
                  <c:v>2.5</c:v>
                </c:pt>
                <c:pt idx="556">
                  <c:v>2.5</c:v>
                </c:pt>
                <c:pt idx="557">
                  <c:v>2.5</c:v>
                </c:pt>
                <c:pt idx="558">
                  <c:v>2.5</c:v>
                </c:pt>
                <c:pt idx="559">
                  <c:v>2.7</c:v>
                </c:pt>
                <c:pt idx="560">
                  <c:v>2.7</c:v>
                </c:pt>
                <c:pt idx="561">
                  <c:v>2.7</c:v>
                </c:pt>
                <c:pt idx="562">
                  <c:v>2.7</c:v>
                </c:pt>
                <c:pt idx="563">
                  <c:v>2.7</c:v>
                </c:pt>
                <c:pt idx="564">
                  <c:v>2.7</c:v>
                </c:pt>
                <c:pt idx="565">
                  <c:v>2.7</c:v>
                </c:pt>
                <c:pt idx="566">
                  <c:v>2.7</c:v>
                </c:pt>
                <c:pt idx="567">
                  <c:v>2.7</c:v>
                </c:pt>
                <c:pt idx="568">
                  <c:v>2.7</c:v>
                </c:pt>
                <c:pt idx="569">
                  <c:v>2.7</c:v>
                </c:pt>
                <c:pt idx="570">
                  <c:v>2.7</c:v>
                </c:pt>
                <c:pt idx="571">
                  <c:v>2.7</c:v>
                </c:pt>
                <c:pt idx="572">
                  <c:v>2.7</c:v>
                </c:pt>
                <c:pt idx="573">
                  <c:v>2.7</c:v>
                </c:pt>
                <c:pt idx="574">
                  <c:v>2.7</c:v>
                </c:pt>
                <c:pt idx="575">
                  <c:v>2.7</c:v>
                </c:pt>
                <c:pt idx="576">
                  <c:v>2.7</c:v>
                </c:pt>
                <c:pt idx="577">
                  <c:v>2.7</c:v>
                </c:pt>
                <c:pt idx="578">
                  <c:v>2.7</c:v>
                </c:pt>
                <c:pt idx="579">
                  <c:v>2.7</c:v>
                </c:pt>
                <c:pt idx="580">
                  <c:v>2.7</c:v>
                </c:pt>
                <c:pt idx="581">
                  <c:v>2.7</c:v>
                </c:pt>
                <c:pt idx="582">
                  <c:v>2.7</c:v>
                </c:pt>
                <c:pt idx="583">
                  <c:v>2.7</c:v>
                </c:pt>
                <c:pt idx="584">
                  <c:v>2.7</c:v>
                </c:pt>
                <c:pt idx="585">
                  <c:v>2.7</c:v>
                </c:pt>
                <c:pt idx="586">
                  <c:v>2.7</c:v>
                </c:pt>
                <c:pt idx="587">
                  <c:v>2.7</c:v>
                </c:pt>
                <c:pt idx="588">
                  <c:v>2.7</c:v>
                </c:pt>
                <c:pt idx="589">
                  <c:v>2.7</c:v>
                </c:pt>
                <c:pt idx="590">
                  <c:v>2.7</c:v>
                </c:pt>
                <c:pt idx="591">
                  <c:v>2.7</c:v>
                </c:pt>
                <c:pt idx="592">
                  <c:v>2.7</c:v>
                </c:pt>
                <c:pt idx="593">
                  <c:v>2.7</c:v>
                </c:pt>
                <c:pt idx="594">
                  <c:v>2.7</c:v>
                </c:pt>
                <c:pt idx="595">
                  <c:v>2.7</c:v>
                </c:pt>
                <c:pt idx="596">
                  <c:v>2.7</c:v>
                </c:pt>
                <c:pt idx="597">
                  <c:v>2.7</c:v>
                </c:pt>
                <c:pt idx="598">
                  <c:v>2.7</c:v>
                </c:pt>
                <c:pt idx="599">
                  <c:v>2.7</c:v>
                </c:pt>
                <c:pt idx="600">
                  <c:v>2.7</c:v>
                </c:pt>
                <c:pt idx="601">
                  <c:v>2.7</c:v>
                </c:pt>
                <c:pt idx="602">
                  <c:v>2.7</c:v>
                </c:pt>
                <c:pt idx="603">
                  <c:v>2.7</c:v>
                </c:pt>
                <c:pt idx="604">
                  <c:v>2.7</c:v>
                </c:pt>
                <c:pt idx="605">
                  <c:v>2.7</c:v>
                </c:pt>
                <c:pt idx="606">
                  <c:v>2.7</c:v>
                </c:pt>
                <c:pt idx="607">
                  <c:v>2.7</c:v>
                </c:pt>
                <c:pt idx="608">
                  <c:v>2.7</c:v>
                </c:pt>
                <c:pt idx="609">
                  <c:v>2.7</c:v>
                </c:pt>
                <c:pt idx="610">
                  <c:v>2.7</c:v>
                </c:pt>
                <c:pt idx="611">
                  <c:v>2.7</c:v>
                </c:pt>
                <c:pt idx="612">
                  <c:v>2.7</c:v>
                </c:pt>
                <c:pt idx="613">
                  <c:v>2.7</c:v>
                </c:pt>
                <c:pt idx="614">
                  <c:v>2.7</c:v>
                </c:pt>
                <c:pt idx="615">
                  <c:v>2.7</c:v>
                </c:pt>
                <c:pt idx="616">
                  <c:v>2.7</c:v>
                </c:pt>
                <c:pt idx="617">
                  <c:v>2.7</c:v>
                </c:pt>
                <c:pt idx="618">
                  <c:v>2.7</c:v>
                </c:pt>
                <c:pt idx="619">
                  <c:v>2.9</c:v>
                </c:pt>
                <c:pt idx="620">
                  <c:v>2.9</c:v>
                </c:pt>
                <c:pt idx="621">
                  <c:v>2.9</c:v>
                </c:pt>
                <c:pt idx="622">
                  <c:v>2.9</c:v>
                </c:pt>
                <c:pt idx="623">
                  <c:v>2.9</c:v>
                </c:pt>
                <c:pt idx="624">
                  <c:v>2.9</c:v>
                </c:pt>
                <c:pt idx="625">
                  <c:v>2.9</c:v>
                </c:pt>
                <c:pt idx="626">
                  <c:v>2.9</c:v>
                </c:pt>
                <c:pt idx="627">
                  <c:v>2.9</c:v>
                </c:pt>
                <c:pt idx="628">
                  <c:v>2.9</c:v>
                </c:pt>
                <c:pt idx="629">
                  <c:v>2.9</c:v>
                </c:pt>
                <c:pt idx="630">
                  <c:v>2.9</c:v>
                </c:pt>
                <c:pt idx="631">
                  <c:v>2.9</c:v>
                </c:pt>
                <c:pt idx="632">
                  <c:v>2.9</c:v>
                </c:pt>
                <c:pt idx="633">
                  <c:v>2.9</c:v>
                </c:pt>
                <c:pt idx="634">
                  <c:v>2.9</c:v>
                </c:pt>
                <c:pt idx="635">
                  <c:v>2.9</c:v>
                </c:pt>
                <c:pt idx="636">
                  <c:v>2.9</c:v>
                </c:pt>
                <c:pt idx="637">
                  <c:v>2.9</c:v>
                </c:pt>
                <c:pt idx="638">
                  <c:v>2.9</c:v>
                </c:pt>
                <c:pt idx="639">
                  <c:v>2.9</c:v>
                </c:pt>
                <c:pt idx="640">
                  <c:v>2.9</c:v>
                </c:pt>
                <c:pt idx="641">
                  <c:v>2.9</c:v>
                </c:pt>
                <c:pt idx="642">
                  <c:v>3.2</c:v>
                </c:pt>
                <c:pt idx="643">
                  <c:v>3.2</c:v>
                </c:pt>
                <c:pt idx="644">
                  <c:v>3.2</c:v>
                </c:pt>
                <c:pt idx="645">
                  <c:v>3.2</c:v>
                </c:pt>
                <c:pt idx="646">
                  <c:v>3.2</c:v>
                </c:pt>
                <c:pt idx="647">
                  <c:v>3.2</c:v>
                </c:pt>
                <c:pt idx="648">
                  <c:v>3.2</c:v>
                </c:pt>
                <c:pt idx="649">
                  <c:v>3.2</c:v>
                </c:pt>
                <c:pt idx="650">
                  <c:v>3.2</c:v>
                </c:pt>
                <c:pt idx="651">
                  <c:v>3.2</c:v>
                </c:pt>
                <c:pt idx="652">
                  <c:v>3.2</c:v>
                </c:pt>
                <c:pt idx="653">
                  <c:v>3.2</c:v>
                </c:pt>
                <c:pt idx="654">
                  <c:v>3.2</c:v>
                </c:pt>
                <c:pt idx="655">
                  <c:v>3.2</c:v>
                </c:pt>
                <c:pt idx="656">
                  <c:v>3.2</c:v>
                </c:pt>
                <c:pt idx="657">
                  <c:v>3.2</c:v>
                </c:pt>
                <c:pt idx="658">
                  <c:v>3.2</c:v>
                </c:pt>
                <c:pt idx="659">
                  <c:v>3.2</c:v>
                </c:pt>
                <c:pt idx="660">
                  <c:v>3.2</c:v>
                </c:pt>
                <c:pt idx="661">
                  <c:v>3.2</c:v>
                </c:pt>
                <c:pt idx="662">
                  <c:v>3.2</c:v>
                </c:pt>
                <c:pt idx="663">
                  <c:v>3.2</c:v>
                </c:pt>
                <c:pt idx="664">
                  <c:v>3.2</c:v>
                </c:pt>
                <c:pt idx="665">
                  <c:v>3.2</c:v>
                </c:pt>
                <c:pt idx="666">
                  <c:v>3.2</c:v>
                </c:pt>
                <c:pt idx="667">
                  <c:v>3.2</c:v>
                </c:pt>
                <c:pt idx="668">
                  <c:v>3.2</c:v>
                </c:pt>
                <c:pt idx="669">
                  <c:v>3.2</c:v>
                </c:pt>
                <c:pt idx="670">
                  <c:v>3.2</c:v>
                </c:pt>
                <c:pt idx="671">
                  <c:v>3.2</c:v>
                </c:pt>
                <c:pt idx="672">
                  <c:v>3.2</c:v>
                </c:pt>
                <c:pt idx="673">
                  <c:v>3.2</c:v>
                </c:pt>
                <c:pt idx="674">
                  <c:v>3.2</c:v>
                </c:pt>
                <c:pt idx="675">
                  <c:v>3.2</c:v>
                </c:pt>
                <c:pt idx="676">
                  <c:v>3.2</c:v>
                </c:pt>
                <c:pt idx="677">
                  <c:v>3.2</c:v>
                </c:pt>
                <c:pt idx="678">
                  <c:v>3.2</c:v>
                </c:pt>
                <c:pt idx="679">
                  <c:v>3.5</c:v>
                </c:pt>
                <c:pt idx="680">
                  <c:v>3.5</c:v>
                </c:pt>
                <c:pt idx="681">
                  <c:v>3.5</c:v>
                </c:pt>
                <c:pt idx="682">
                  <c:v>3.5</c:v>
                </c:pt>
                <c:pt idx="683">
                  <c:v>3.5</c:v>
                </c:pt>
                <c:pt idx="684">
                  <c:v>3.5</c:v>
                </c:pt>
                <c:pt idx="685">
                  <c:v>3.5</c:v>
                </c:pt>
                <c:pt idx="686">
                  <c:v>3.5</c:v>
                </c:pt>
                <c:pt idx="687">
                  <c:v>3.5</c:v>
                </c:pt>
                <c:pt idx="688">
                  <c:v>3.5</c:v>
                </c:pt>
                <c:pt idx="689">
                  <c:v>3.5</c:v>
                </c:pt>
                <c:pt idx="690">
                  <c:v>3.5</c:v>
                </c:pt>
                <c:pt idx="691">
                  <c:v>3.5</c:v>
                </c:pt>
                <c:pt idx="692">
                  <c:v>3.5</c:v>
                </c:pt>
                <c:pt idx="693">
                  <c:v>3.5</c:v>
                </c:pt>
                <c:pt idx="694">
                  <c:v>3.5</c:v>
                </c:pt>
                <c:pt idx="695">
                  <c:v>3.5</c:v>
                </c:pt>
                <c:pt idx="696">
                  <c:v>3.5</c:v>
                </c:pt>
                <c:pt idx="697">
                  <c:v>3.5</c:v>
                </c:pt>
                <c:pt idx="698">
                  <c:v>3.5</c:v>
                </c:pt>
                <c:pt idx="699">
                  <c:v>3.5</c:v>
                </c:pt>
                <c:pt idx="700">
                  <c:v>3.5</c:v>
                </c:pt>
                <c:pt idx="701">
                  <c:v>3.5</c:v>
                </c:pt>
                <c:pt idx="702">
                  <c:v>3.5</c:v>
                </c:pt>
                <c:pt idx="703">
                  <c:v>3.9</c:v>
                </c:pt>
                <c:pt idx="704">
                  <c:v>3.9</c:v>
                </c:pt>
                <c:pt idx="705">
                  <c:v>3.9</c:v>
                </c:pt>
                <c:pt idx="706">
                  <c:v>3.9</c:v>
                </c:pt>
                <c:pt idx="707">
                  <c:v>3.9</c:v>
                </c:pt>
                <c:pt idx="708">
                  <c:v>3.9</c:v>
                </c:pt>
                <c:pt idx="709">
                  <c:v>3.9</c:v>
                </c:pt>
                <c:pt idx="710">
                  <c:v>3.9</c:v>
                </c:pt>
                <c:pt idx="711">
                  <c:v>3.9</c:v>
                </c:pt>
                <c:pt idx="712">
                  <c:v>3.9</c:v>
                </c:pt>
                <c:pt idx="713">
                  <c:v>3.9</c:v>
                </c:pt>
                <c:pt idx="714">
                  <c:v>3.9</c:v>
                </c:pt>
                <c:pt idx="715">
                  <c:v>3.9</c:v>
                </c:pt>
                <c:pt idx="716">
                  <c:v>3.9</c:v>
                </c:pt>
                <c:pt idx="717">
                  <c:v>3.9</c:v>
                </c:pt>
                <c:pt idx="718">
                  <c:v>3.9</c:v>
                </c:pt>
                <c:pt idx="719">
                  <c:v>3.9</c:v>
                </c:pt>
                <c:pt idx="720">
                  <c:v>3.9</c:v>
                </c:pt>
                <c:pt idx="721">
                  <c:v>3.9</c:v>
                </c:pt>
                <c:pt idx="722">
                  <c:v>3.9</c:v>
                </c:pt>
                <c:pt idx="723">
                  <c:v>3.9</c:v>
                </c:pt>
                <c:pt idx="724">
                  <c:v>3.9</c:v>
                </c:pt>
                <c:pt idx="725">
                  <c:v>4.4000000000000004</c:v>
                </c:pt>
                <c:pt idx="726">
                  <c:v>4.4000000000000004</c:v>
                </c:pt>
                <c:pt idx="727">
                  <c:v>4.4000000000000004</c:v>
                </c:pt>
                <c:pt idx="728">
                  <c:v>4.4000000000000004</c:v>
                </c:pt>
                <c:pt idx="729">
                  <c:v>4.4000000000000004</c:v>
                </c:pt>
                <c:pt idx="730">
                  <c:v>4.4000000000000004</c:v>
                </c:pt>
                <c:pt idx="731">
                  <c:v>4.4000000000000004</c:v>
                </c:pt>
                <c:pt idx="732">
                  <c:v>4.4000000000000004</c:v>
                </c:pt>
                <c:pt idx="733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92-4674-BD81-55219808A6BF}"/>
            </c:ext>
          </c:extLst>
        </c:ser>
        <c:ser>
          <c:idx val="3"/>
          <c:order val="3"/>
          <c:tx>
            <c:strRef>
              <c:f>'Dati base'!$M$1</c:f>
              <c:strCache>
                <c:ptCount val="1"/>
                <c:pt idx="0">
                  <c:v>P.Rival.ISTAT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'Dati base'!$I$2:$I$735</c:f>
              <c:numCache>
                <c:formatCode>m/d/yyyy</c:formatCode>
                <c:ptCount val="734"/>
                <c:pt idx="0">
                  <c:v>21459</c:v>
                </c:pt>
                <c:pt idx="1">
                  <c:v>21520</c:v>
                </c:pt>
                <c:pt idx="2">
                  <c:v>21582</c:v>
                </c:pt>
                <c:pt idx="3">
                  <c:v>21641</c:v>
                </c:pt>
                <c:pt idx="4">
                  <c:v>21702</c:v>
                </c:pt>
                <c:pt idx="5">
                  <c:v>21794</c:v>
                </c:pt>
                <c:pt idx="6">
                  <c:v>21916</c:v>
                </c:pt>
                <c:pt idx="7">
                  <c:v>21976</c:v>
                </c:pt>
                <c:pt idx="8">
                  <c:v>22037</c:v>
                </c:pt>
                <c:pt idx="9">
                  <c:v>22098</c:v>
                </c:pt>
                <c:pt idx="10">
                  <c:v>22160</c:v>
                </c:pt>
                <c:pt idx="11">
                  <c:v>22221</c:v>
                </c:pt>
                <c:pt idx="12">
                  <c:v>22282</c:v>
                </c:pt>
                <c:pt idx="13">
                  <c:v>22341</c:v>
                </c:pt>
                <c:pt idx="14">
                  <c:v>22402</c:v>
                </c:pt>
                <c:pt idx="15">
                  <c:v>22463</c:v>
                </c:pt>
                <c:pt idx="16">
                  <c:v>22525</c:v>
                </c:pt>
                <c:pt idx="17">
                  <c:v>22586</c:v>
                </c:pt>
                <c:pt idx="18">
                  <c:v>22647</c:v>
                </c:pt>
                <c:pt idx="19">
                  <c:v>22678</c:v>
                </c:pt>
                <c:pt idx="20">
                  <c:v>22706</c:v>
                </c:pt>
                <c:pt idx="21">
                  <c:v>22737</c:v>
                </c:pt>
                <c:pt idx="22">
                  <c:v>22798</c:v>
                </c:pt>
                <c:pt idx="23">
                  <c:v>22828</c:v>
                </c:pt>
                <c:pt idx="24">
                  <c:v>22859</c:v>
                </c:pt>
                <c:pt idx="25">
                  <c:v>22890</c:v>
                </c:pt>
                <c:pt idx="26">
                  <c:v>22920</c:v>
                </c:pt>
                <c:pt idx="27">
                  <c:v>22951</c:v>
                </c:pt>
                <c:pt idx="28">
                  <c:v>23012</c:v>
                </c:pt>
                <c:pt idx="29">
                  <c:v>23071</c:v>
                </c:pt>
                <c:pt idx="30">
                  <c:v>23132</c:v>
                </c:pt>
                <c:pt idx="31">
                  <c:v>23163</c:v>
                </c:pt>
                <c:pt idx="32">
                  <c:v>23193</c:v>
                </c:pt>
                <c:pt idx="33">
                  <c:v>23224</c:v>
                </c:pt>
                <c:pt idx="34">
                  <c:v>23255</c:v>
                </c:pt>
                <c:pt idx="35">
                  <c:v>23285</c:v>
                </c:pt>
                <c:pt idx="36">
                  <c:v>23316</c:v>
                </c:pt>
                <c:pt idx="37">
                  <c:v>23346</c:v>
                </c:pt>
                <c:pt idx="38">
                  <c:v>23377</c:v>
                </c:pt>
                <c:pt idx="39">
                  <c:v>23408</c:v>
                </c:pt>
                <c:pt idx="40">
                  <c:v>23437</c:v>
                </c:pt>
                <c:pt idx="41">
                  <c:v>23468</c:v>
                </c:pt>
                <c:pt idx="42">
                  <c:v>23498</c:v>
                </c:pt>
                <c:pt idx="43">
                  <c:v>23529</c:v>
                </c:pt>
                <c:pt idx="44">
                  <c:v>23559</c:v>
                </c:pt>
                <c:pt idx="45">
                  <c:v>23590</c:v>
                </c:pt>
                <c:pt idx="46">
                  <c:v>23621</c:v>
                </c:pt>
                <c:pt idx="47">
                  <c:v>23651</c:v>
                </c:pt>
                <c:pt idx="48">
                  <c:v>23682</c:v>
                </c:pt>
                <c:pt idx="49">
                  <c:v>23712</c:v>
                </c:pt>
                <c:pt idx="50">
                  <c:v>23743</c:v>
                </c:pt>
                <c:pt idx="51">
                  <c:v>23774</c:v>
                </c:pt>
                <c:pt idx="52">
                  <c:v>23802</c:v>
                </c:pt>
                <c:pt idx="53">
                  <c:v>23833</c:v>
                </c:pt>
                <c:pt idx="54">
                  <c:v>23863</c:v>
                </c:pt>
                <c:pt idx="55">
                  <c:v>23894</c:v>
                </c:pt>
                <c:pt idx="56">
                  <c:v>23924</c:v>
                </c:pt>
                <c:pt idx="57">
                  <c:v>23955</c:v>
                </c:pt>
                <c:pt idx="58">
                  <c:v>23986</c:v>
                </c:pt>
                <c:pt idx="59">
                  <c:v>24016</c:v>
                </c:pt>
                <c:pt idx="60">
                  <c:v>24047</c:v>
                </c:pt>
                <c:pt idx="61">
                  <c:v>24077</c:v>
                </c:pt>
                <c:pt idx="62">
                  <c:v>24108</c:v>
                </c:pt>
                <c:pt idx="63">
                  <c:v>24139</c:v>
                </c:pt>
                <c:pt idx="64">
                  <c:v>24167</c:v>
                </c:pt>
                <c:pt idx="65">
                  <c:v>24198</c:v>
                </c:pt>
                <c:pt idx="66">
                  <c:v>24228</c:v>
                </c:pt>
                <c:pt idx="67">
                  <c:v>24259</c:v>
                </c:pt>
                <c:pt idx="68">
                  <c:v>24289</c:v>
                </c:pt>
                <c:pt idx="69">
                  <c:v>24320</c:v>
                </c:pt>
                <c:pt idx="70">
                  <c:v>24351</c:v>
                </c:pt>
                <c:pt idx="71">
                  <c:v>24381</c:v>
                </c:pt>
                <c:pt idx="72">
                  <c:v>24412</c:v>
                </c:pt>
                <c:pt idx="73">
                  <c:v>24442</c:v>
                </c:pt>
                <c:pt idx="74">
                  <c:v>24473</c:v>
                </c:pt>
                <c:pt idx="75">
                  <c:v>24504</c:v>
                </c:pt>
                <c:pt idx="76">
                  <c:v>24532</c:v>
                </c:pt>
                <c:pt idx="77">
                  <c:v>24563</c:v>
                </c:pt>
                <c:pt idx="78">
                  <c:v>24593</c:v>
                </c:pt>
                <c:pt idx="79">
                  <c:v>24624</c:v>
                </c:pt>
                <c:pt idx="80">
                  <c:v>24654</c:v>
                </c:pt>
                <c:pt idx="81">
                  <c:v>24685</c:v>
                </c:pt>
                <c:pt idx="82">
                  <c:v>24716</c:v>
                </c:pt>
                <c:pt idx="83">
                  <c:v>24746</c:v>
                </c:pt>
                <c:pt idx="84">
                  <c:v>24777</c:v>
                </c:pt>
                <c:pt idx="85">
                  <c:v>24807</c:v>
                </c:pt>
                <c:pt idx="86">
                  <c:v>24838</c:v>
                </c:pt>
                <c:pt idx="87">
                  <c:v>24869</c:v>
                </c:pt>
                <c:pt idx="88">
                  <c:v>24898</c:v>
                </c:pt>
                <c:pt idx="89">
                  <c:v>24929</c:v>
                </c:pt>
                <c:pt idx="90">
                  <c:v>24959</c:v>
                </c:pt>
                <c:pt idx="91">
                  <c:v>24990</c:v>
                </c:pt>
                <c:pt idx="92">
                  <c:v>25020</c:v>
                </c:pt>
                <c:pt idx="93">
                  <c:v>25051</c:v>
                </c:pt>
                <c:pt idx="94">
                  <c:v>25082</c:v>
                </c:pt>
                <c:pt idx="95">
                  <c:v>25112</c:v>
                </c:pt>
                <c:pt idx="96">
                  <c:v>25143</c:v>
                </c:pt>
                <c:pt idx="97">
                  <c:v>25173</c:v>
                </c:pt>
                <c:pt idx="98">
                  <c:v>25204</c:v>
                </c:pt>
                <c:pt idx="99">
                  <c:v>25235</c:v>
                </c:pt>
                <c:pt idx="100">
                  <c:v>25263</c:v>
                </c:pt>
                <c:pt idx="101">
                  <c:v>25294</c:v>
                </c:pt>
                <c:pt idx="102">
                  <c:v>25324</c:v>
                </c:pt>
                <c:pt idx="103">
                  <c:v>25355</c:v>
                </c:pt>
                <c:pt idx="104">
                  <c:v>25385</c:v>
                </c:pt>
                <c:pt idx="105">
                  <c:v>25416</c:v>
                </c:pt>
                <c:pt idx="106">
                  <c:v>25447</c:v>
                </c:pt>
                <c:pt idx="107">
                  <c:v>25477</c:v>
                </c:pt>
                <c:pt idx="108">
                  <c:v>25508</c:v>
                </c:pt>
                <c:pt idx="109">
                  <c:v>25538</c:v>
                </c:pt>
                <c:pt idx="110">
                  <c:v>25569</c:v>
                </c:pt>
                <c:pt idx="111">
                  <c:v>25600</c:v>
                </c:pt>
                <c:pt idx="112">
                  <c:v>25628</c:v>
                </c:pt>
                <c:pt idx="113">
                  <c:v>25659</c:v>
                </c:pt>
                <c:pt idx="114">
                  <c:v>25689</c:v>
                </c:pt>
                <c:pt idx="115">
                  <c:v>25720</c:v>
                </c:pt>
                <c:pt idx="116">
                  <c:v>25750</c:v>
                </c:pt>
                <c:pt idx="117">
                  <c:v>25781</c:v>
                </c:pt>
                <c:pt idx="118">
                  <c:v>25812</c:v>
                </c:pt>
                <c:pt idx="119">
                  <c:v>25842</c:v>
                </c:pt>
                <c:pt idx="120">
                  <c:v>25873</c:v>
                </c:pt>
                <c:pt idx="121">
                  <c:v>25903</c:v>
                </c:pt>
                <c:pt idx="122">
                  <c:v>25934</c:v>
                </c:pt>
                <c:pt idx="123">
                  <c:v>25965</c:v>
                </c:pt>
                <c:pt idx="124">
                  <c:v>25993</c:v>
                </c:pt>
                <c:pt idx="125">
                  <c:v>26024</c:v>
                </c:pt>
                <c:pt idx="126">
                  <c:v>26054</c:v>
                </c:pt>
                <c:pt idx="127">
                  <c:v>26085</c:v>
                </c:pt>
                <c:pt idx="128">
                  <c:v>26115</c:v>
                </c:pt>
                <c:pt idx="129">
                  <c:v>26146</c:v>
                </c:pt>
                <c:pt idx="130">
                  <c:v>26177</c:v>
                </c:pt>
                <c:pt idx="131">
                  <c:v>26207</c:v>
                </c:pt>
                <c:pt idx="132">
                  <c:v>26238</c:v>
                </c:pt>
                <c:pt idx="133">
                  <c:v>26268</c:v>
                </c:pt>
                <c:pt idx="134">
                  <c:v>26299</c:v>
                </c:pt>
                <c:pt idx="135">
                  <c:v>26330</c:v>
                </c:pt>
                <c:pt idx="136">
                  <c:v>26359</c:v>
                </c:pt>
                <c:pt idx="137">
                  <c:v>26390</c:v>
                </c:pt>
                <c:pt idx="138">
                  <c:v>26420</c:v>
                </c:pt>
                <c:pt idx="139">
                  <c:v>26451</c:v>
                </c:pt>
                <c:pt idx="140">
                  <c:v>26481</c:v>
                </c:pt>
                <c:pt idx="141">
                  <c:v>26512</c:v>
                </c:pt>
                <c:pt idx="142">
                  <c:v>26543</c:v>
                </c:pt>
                <c:pt idx="143">
                  <c:v>26573</c:v>
                </c:pt>
                <c:pt idx="144">
                  <c:v>26604</c:v>
                </c:pt>
                <c:pt idx="145">
                  <c:v>26634</c:v>
                </c:pt>
                <c:pt idx="146">
                  <c:v>26665</c:v>
                </c:pt>
                <c:pt idx="147">
                  <c:v>26696</c:v>
                </c:pt>
                <c:pt idx="148">
                  <c:v>26724</c:v>
                </c:pt>
                <c:pt idx="149">
                  <c:v>26755</c:v>
                </c:pt>
                <c:pt idx="150">
                  <c:v>26785</c:v>
                </c:pt>
                <c:pt idx="151">
                  <c:v>26816</c:v>
                </c:pt>
                <c:pt idx="152">
                  <c:v>26846</c:v>
                </c:pt>
                <c:pt idx="153">
                  <c:v>26877</c:v>
                </c:pt>
                <c:pt idx="154">
                  <c:v>26908</c:v>
                </c:pt>
                <c:pt idx="155">
                  <c:v>26938</c:v>
                </c:pt>
                <c:pt idx="156">
                  <c:v>26969</c:v>
                </c:pt>
                <c:pt idx="157">
                  <c:v>26999</c:v>
                </c:pt>
                <c:pt idx="158">
                  <c:v>27030</c:v>
                </c:pt>
                <c:pt idx="159">
                  <c:v>27061</c:v>
                </c:pt>
                <c:pt idx="160">
                  <c:v>27089</c:v>
                </c:pt>
                <c:pt idx="161">
                  <c:v>27120</c:v>
                </c:pt>
                <c:pt idx="162">
                  <c:v>27150</c:v>
                </c:pt>
                <c:pt idx="163">
                  <c:v>27181</c:v>
                </c:pt>
                <c:pt idx="164">
                  <c:v>27211</c:v>
                </c:pt>
                <c:pt idx="165">
                  <c:v>27242</c:v>
                </c:pt>
                <c:pt idx="166">
                  <c:v>27273</c:v>
                </c:pt>
                <c:pt idx="167">
                  <c:v>27303</c:v>
                </c:pt>
                <c:pt idx="168">
                  <c:v>27334</c:v>
                </c:pt>
                <c:pt idx="169">
                  <c:v>27364</c:v>
                </c:pt>
                <c:pt idx="170">
                  <c:v>27395</c:v>
                </c:pt>
                <c:pt idx="171">
                  <c:v>27426</c:v>
                </c:pt>
                <c:pt idx="172">
                  <c:v>27454</c:v>
                </c:pt>
                <c:pt idx="173">
                  <c:v>27485</c:v>
                </c:pt>
                <c:pt idx="174">
                  <c:v>27515</c:v>
                </c:pt>
                <c:pt idx="175">
                  <c:v>27546</c:v>
                </c:pt>
                <c:pt idx="176">
                  <c:v>27576</c:v>
                </c:pt>
                <c:pt idx="177">
                  <c:v>27607</c:v>
                </c:pt>
                <c:pt idx="178">
                  <c:v>27638</c:v>
                </c:pt>
                <c:pt idx="179">
                  <c:v>27668</c:v>
                </c:pt>
                <c:pt idx="180">
                  <c:v>27699</c:v>
                </c:pt>
                <c:pt idx="181">
                  <c:v>27729</c:v>
                </c:pt>
                <c:pt idx="182">
                  <c:v>27760</c:v>
                </c:pt>
                <c:pt idx="183">
                  <c:v>27791</c:v>
                </c:pt>
                <c:pt idx="184">
                  <c:v>27820</c:v>
                </c:pt>
                <c:pt idx="185">
                  <c:v>27851</c:v>
                </c:pt>
                <c:pt idx="186">
                  <c:v>27881</c:v>
                </c:pt>
                <c:pt idx="187">
                  <c:v>27912</c:v>
                </c:pt>
                <c:pt idx="188">
                  <c:v>27942</c:v>
                </c:pt>
                <c:pt idx="189">
                  <c:v>27973</c:v>
                </c:pt>
                <c:pt idx="190">
                  <c:v>28004</c:v>
                </c:pt>
                <c:pt idx="191">
                  <c:v>28034</c:v>
                </c:pt>
                <c:pt idx="192">
                  <c:v>28065</c:v>
                </c:pt>
                <c:pt idx="193">
                  <c:v>28095</c:v>
                </c:pt>
                <c:pt idx="194">
                  <c:v>27760</c:v>
                </c:pt>
                <c:pt idx="195">
                  <c:v>28157</c:v>
                </c:pt>
                <c:pt idx="196">
                  <c:v>28185</c:v>
                </c:pt>
                <c:pt idx="197">
                  <c:v>28216</c:v>
                </c:pt>
                <c:pt idx="198">
                  <c:v>28246</c:v>
                </c:pt>
                <c:pt idx="199">
                  <c:v>28277</c:v>
                </c:pt>
                <c:pt idx="200">
                  <c:v>28307</c:v>
                </c:pt>
                <c:pt idx="201">
                  <c:v>28338</c:v>
                </c:pt>
                <c:pt idx="202">
                  <c:v>28369</c:v>
                </c:pt>
                <c:pt idx="203">
                  <c:v>28399</c:v>
                </c:pt>
                <c:pt idx="204">
                  <c:v>28430</c:v>
                </c:pt>
                <c:pt idx="205">
                  <c:v>28460</c:v>
                </c:pt>
                <c:pt idx="206">
                  <c:v>28491</c:v>
                </c:pt>
                <c:pt idx="207">
                  <c:v>28522</c:v>
                </c:pt>
                <c:pt idx="208">
                  <c:v>28550</c:v>
                </c:pt>
                <c:pt idx="209">
                  <c:v>28581</c:v>
                </c:pt>
                <c:pt idx="210">
                  <c:v>28611</c:v>
                </c:pt>
                <c:pt idx="211">
                  <c:v>28642</c:v>
                </c:pt>
                <c:pt idx="212">
                  <c:v>28672</c:v>
                </c:pt>
                <c:pt idx="213">
                  <c:v>28703</c:v>
                </c:pt>
                <c:pt idx="214">
                  <c:v>28734</c:v>
                </c:pt>
                <c:pt idx="215">
                  <c:v>28764</c:v>
                </c:pt>
                <c:pt idx="216">
                  <c:v>28795</c:v>
                </c:pt>
                <c:pt idx="217">
                  <c:v>28825</c:v>
                </c:pt>
                <c:pt idx="218">
                  <c:v>28856</c:v>
                </c:pt>
                <c:pt idx="219">
                  <c:v>28887</c:v>
                </c:pt>
                <c:pt idx="220">
                  <c:v>28915</c:v>
                </c:pt>
                <c:pt idx="221">
                  <c:v>28946</c:v>
                </c:pt>
                <c:pt idx="222">
                  <c:v>28976</c:v>
                </c:pt>
                <c:pt idx="223">
                  <c:v>29007</c:v>
                </c:pt>
                <c:pt idx="224">
                  <c:v>29037</c:v>
                </c:pt>
                <c:pt idx="225">
                  <c:v>29068</c:v>
                </c:pt>
                <c:pt idx="226">
                  <c:v>29099</c:v>
                </c:pt>
                <c:pt idx="227">
                  <c:v>29129</c:v>
                </c:pt>
                <c:pt idx="228">
                  <c:v>29160</c:v>
                </c:pt>
                <c:pt idx="229">
                  <c:v>29190</c:v>
                </c:pt>
                <c:pt idx="230">
                  <c:v>29221</c:v>
                </c:pt>
                <c:pt idx="231">
                  <c:v>29252</c:v>
                </c:pt>
                <c:pt idx="232">
                  <c:v>29281</c:v>
                </c:pt>
                <c:pt idx="233">
                  <c:v>29312</c:v>
                </c:pt>
                <c:pt idx="234">
                  <c:v>29342</c:v>
                </c:pt>
                <c:pt idx="235">
                  <c:v>29373</c:v>
                </c:pt>
                <c:pt idx="236">
                  <c:v>29403</c:v>
                </c:pt>
                <c:pt idx="237">
                  <c:v>29434</c:v>
                </c:pt>
                <c:pt idx="238">
                  <c:v>29465</c:v>
                </c:pt>
                <c:pt idx="239">
                  <c:v>29495</c:v>
                </c:pt>
                <c:pt idx="240">
                  <c:v>29526</c:v>
                </c:pt>
                <c:pt idx="241">
                  <c:v>29556</c:v>
                </c:pt>
                <c:pt idx="242">
                  <c:v>29587</c:v>
                </c:pt>
                <c:pt idx="243">
                  <c:v>29618</c:v>
                </c:pt>
                <c:pt idx="244">
                  <c:v>29646</c:v>
                </c:pt>
                <c:pt idx="245">
                  <c:v>29677</c:v>
                </c:pt>
                <c:pt idx="246">
                  <c:v>29707</c:v>
                </c:pt>
                <c:pt idx="247">
                  <c:v>29738</c:v>
                </c:pt>
                <c:pt idx="248">
                  <c:v>29768</c:v>
                </c:pt>
                <c:pt idx="249">
                  <c:v>29799</c:v>
                </c:pt>
                <c:pt idx="250">
                  <c:v>29830</c:v>
                </c:pt>
                <c:pt idx="251">
                  <c:v>29860</c:v>
                </c:pt>
                <c:pt idx="252">
                  <c:v>29891</c:v>
                </c:pt>
                <c:pt idx="253">
                  <c:v>29921</c:v>
                </c:pt>
                <c:pt idx="254">
                  <c:v>29952</c:v>
                </c:pt>
                <c:pt idx="255">
                  <c:v>29983</c:v>
                </c:pt>
                <c:pt idx="256">
                  <c:v>30011</c:v>
                </c:pt>
                <c:pt idx="257">
                  <c:v>30042</c:v>
                </c:pt>
                <c:pt idx="258">
                  <c:v>30072</c:v>
                </c:pt>
                <c:pt idx="259">
                  <c:v>30103</c:v>
                </c:pt>
                <c:pt idx="260">
                  <c:v>30133</c:v>
                </c:pt>
                <c:pt idx="261">
                  <c:v>30164</c:v>
                </c:pt>
                <c:pt idx="262">
                  <c:v>30195</c:v>
                </c:pt>
                <c:pt idx="263">
                  <c:v>30225</c:v>
                </c:pt>
                <c:pt idx="264">
                  <c:v>30256</c:v>
                </c:pt>
                <c:pt idx="265">
                  <c:v>30286</c:v>
                </c:pt>
                <c:pt idx="266">
                  <c:v>30317</c:v>
                </c:pt>
                <c:pt idx="267">
                  <c:v>30348</c:v>
                </c:pt>
                <c:pt idx="268">
                  <c:v>30376</c:v>
                </c:pt>
                <c:pt idx="269">
                  <c:v>30407</c:v>
                </c:pt>
                <c:pt idx="270">
                  <c:v>30437</c:v>
                </c:pt>
                <c:pt idx="271">
                  <c:v>30468</c:v>
                </c:pt>
                <c:pt idx="272">
                  <c:v>30498</c:v>
                </c:pt>
                <c:pt idx="273">
                  <c:v>30529</c:v>
                </c:pt>
                <c:pt idx="274">
                  <c:v>30560</c:v>
                </c:pt>
                <c:pt idx="275">
                  <c:v>30590</c:v>
                </c:pt>
                <c:pt idx="276">
                  <c:v>30621</c:v>
                </c:pt>
                <c:pt idx="277">
                  <c:v>30651</c:v>
                </c:pt>
                <c:pt idx="278">
                  <c:v>30682</c:v>
                </c:pt>
                <c:pt idx="279">
                  <c:v>30713</c:v>
                </c:pt>
                <c:pt idx="280">
                  <c:v>30742</c:v>
                </c:pt>
                <c:pt idx="281">
                  <c:v>30773</c:v>
                </c:pt>
                <c:pt idx="282">
                  <c:v>30803</c:v>
                </c:pt>
                <c:pt idx="283">
                  <c:v>30834</c:v>
                </c:pt>
                <c:pt idx="284">
                  <c:v>30864</c:v>
                </c:pt>
                <c:pt idx="285">
                  <c:v>30895</c:v>
                </c:pt>
                <c:pt idx="286">
                  <c:v>30926</c:v>
                </c:pt>
                <c:pt idx="287">
                  <c:v>30956</c:v>
                </c:pt>
                <c:pt idx="288">
                  <c:v>30987</c:v>
                </c:pt>
                <c:pt idx="289">
                  <c:v>31017</c:v>
                </c:pt>
                <c:pt idx="290">
                  <c:v>31048</c:v>
                </c:pt>
                <c:pt idx="291">
                  <c:v>31079</c:v>
                </c:pt>
                <c:pt idx="292">
                  <c:v>31107</c:v>
                </c:pt>
                <c:pt idx="293">
                  <c:v>31138</c:v>
                </c:pt>
                <c:pt idx="294">
                  <c:v>31168</c:v>
                </c:pt>
                <c:pt idx="295">
                  <c:v>31199</c:v>
                </c:pt>
                <c:pt idx="296">
                  <c:v>31229</c:v>
                </c:pt>
                <c:pt idx="297">
                  <c:v>31260</c:v>
                </c:pt>
                <c:pt idx="298">
                  <c:v>31291</c:v>
                </c:pt>
                <c:pt idx="299">
                  <c:v>31321</c:v>
                </c:pt>
                <c:pt idx="300">
                  <c:v>31352</c:v>
                </c:pt>
                <c:pt idx="301">
                  <c:v>31382</c:v>
                </c:pt>
                <c:pt idx="302">
                  <c:v>31413</c:v>
                </c:pt>
                <c:pt idx="303">
                  <c:v>31444</c:v>
                </c:pt>
                <c:pt idx="304">
                  <c:v>31472</c:v>
                </c:pt>
                <c:pt idx="305">
                  <c:v>31503</c:v>
                </c:pt>
                <c:pt idx="306">
                  <c:v>31533</c:v>
                </c:pt>
                <c:pt idx="307">
                  <c:v>31564</c:v>
                </c:pt>
                <c:pt idx="308">
                  <c:v>31594</c:v>
                </c:pt>
                <c:pt idx="309">
                  <c:v>31625</c:v>
                </c:pt>
                <c:pt idx="310">
                  <c:v>31656</c:v>
                </c:pt>
                <c:pt idx="311">
                  <c:v>31686</c:v>
                </c:pt>
                <c:pt idx="312">
                  <c:v>31717</c:v>
                </c:pt>
                <c:pt idx="313">
                  <c:v>31747</c:v>
                </c:pt>
                <c:pt idx="314">
                  <c:v>31778</c:v>
                </c:pt>
                <c:pt idx="315">
                  <c:v>31809</c:v>
                </c:pt>
                <c:pt idx="316">
                  <c:v>31837</c:v>
                </c:pt>
                <c:pt idx="317">
                  <c:v>31868</c:v>
                </c:pt>
                <c:pt idx="318">
                  <c:v>31898</c:v>
                </c:pt>
                <c:pt idx="319">
                  <c:v>31929</c:v>
                </c:pt>
                <c:pt idx="320">
                  <c:v>31959</c:v>
                </c:pt>
                <c:pt idx="321">
                  <c:v>31990</c:v>
                </c:pt>
                <c:pt idx="322">
                  <c:v>32021</c:v>
                </c:pt>
                <c:pt idx="323">
                  <c:v>32051</c:v>
                </c:pt>
                <c:pt idx="324">
                  <c:v>32082</c:v>
                </c:pt>
                <c:pt idx="325">
                  <c:v>32112</c:v>
                </c:pt>
                <c:pt idx="326">
                  <c:v>32143</c:v>
                </c:pt>
                <c:pt idx="327">
                  <c:v>32174</c:v>
                </c:pt>
                <c:pt idx="328">
                  <c:v>32203</c:v>
                </c:pt>
                <c:pt idx="329">
                  <c:v>32234</c:v>
                </c:pt>
                <c:pt idx="330">
                  <c:v>32264</c:v>
                </c:pt>
                <c:pt idx="331">
                  <c:v>32295</c:v>
                </c:pt>
                <c:pt idx="332">
                  <c:v>32325</c:v>
                </c:pt>
                <c:pt idx="333">
                  <c:v>32356</c:v>
                </c:pt>
                <c:pt idx="334">
                  <c:v>32387</c:v>
                </c:pt>
                <c:pt idx="335">
                  <c:v>32417</c:v>
                </c:pt>
                <c:pt idx="336">
                  <c:v>32448</c:v>
                </c:pt>
                <c:pt idx="337">
                  <c:v>32478</c:v>
                </c:pt>
                <c:pt idx="338">
                  <c:v>32509</c:v>
                </c:pt>
                <c:pt idx="339">
                  <c:v>32540</c:v>
                </c:pt>
                <c:pt idx="340">
                  <c:v>32568</c:v>
                </c:pt>
                <c:pt idx="341">
                  <c:v>32599</c:v>
                </c:pt>
                <c:pt idx="342">
                  <c:v>32629</c:v>
                </c:pt>
                <c:pt idx="343">
                  <c:v>32660</c:v>
                </c:pt>
                <c:pt idx="344">
                  <c:v>32690</c:v>
                </c:pt>
                <c:pt idx="345">
                  <c:v>32721</c:v>
                </c:pt>
                <c:pt idx="346">
                  <c:v>32752</c:v>
                </c:pt>
                <c:pt idx="347">
                  <c:v>32782</c:v>
                </c:pt>
                <c:pt idx="348">
                  <c:v>32813</c:v>
                </c:pt>
                <c:pt idx="349">
                  <c:v>32843</c:v>
                </c:pt>
                <c:pt idx="350">
                  <c:v>32874</c:v>
                </c:pt>
                <c:pt idx="351">
                  <c:v>32905</c:v>
                </c:pt>
                <c:pt idx="352">
                  <c:v>32933</c:v>
                </c:pt>
                <c:pt idx="353">
                  <c:v>32964</c:v>
                </c:pt>
                <c:pt idx="354">
                  <c:v>32994</c:v>
                </c:pt>
                <c:pt idx="355">
                  <c:v>33025</c:v>
                </c:pt>
                <c:pt idx="356">
                  <c:v>33055</c:v>
                </c:pt>
                <c:pt idx="357">
                  <c:v>33086</c:v>
                </c:pt>
                <c:pt idx="358">
                  <c:v>33117</c:v>
                </c:pt>
                <c:pt idx="359">
                  <c:v>33147</c:v>
                </c:pt>
                <c:pt idx="360">
                  <c:v>33178</c:v>
                </c:pt>
                <c:pt idx="361">
                  <c:v>33208</c:v>
                </c:pt>
                <c:pt idx="362">
                  <c:v>33239</c:v>
                </c:pt>
                <c:pt idx="363">
                  <c:v>33270</c:v>
                </c:pt>
                <c:pt idx="364">
                  <c:v>33298</c:v>
                </c:pt>
                <c:pt idx="365">
                  <c:v>33329</c:v>
                </c:pt>
                <c:pt idx="366">
                  <c:v>33359</c:v>
                </c:pt>
                <c:pt idx="367">
                  <c:v>33390</c:v>
                </c:pt>
                <c:pt idx="368">
                  <c:v>33420</c:v>
                </c:pt>
                <c:pt idx="369">
                  <c:v>33451</c:v>
                </c:pt>
                <c:pt idx="370">
                  <c:v>33482</c:v>
                </c:pt>
                <c:pt idx="371">
                  <c:v>33512</c:v>
                </c:pt>
                <c:pt idx="372">
                  <c:v>33543</c:v>
                </c:pt>
                <c:pt idx="373">
                  <c:v>33573</c:v>
                </c:pt>
                <c:pt idx="374">
                  <c:v>33604</c:v>
                </c:pt>
                <c:pt idx="375">
                  <c:v>33635</c:v>
                </c:pt>
                <c:pt idx="376">
                  <c:v>33664</c:v>
                </c:pt>
                <c:pt idx="377">
                  <c:v>33695</c:v>
                </c:pt>
                <c:pt idx="378">
                  <c:v>33725</c:v>
                </c:pt>
                <c:pt idx="379">
                  <c:v>33756</c:v>
                </c:pt>
                <c:pt idx="380">
                  <c:v>33786</c:v>
                </c:pt>
                <c:pt idx="381">
                  <c:v>33817</c:v>
                </c:pt>
                <c:pt idx="382">
                  <c:v>33848</c:v>
                </c:pt>
                <c:pt idx="383">
                  <c:v>33878</c:v>
                </c:pt>
                <c:pt idx="384">
                  <c:v>33909</c:v>
                </c:pt>
                <c:pt idx="385">
                  <c:v>33939</c:v>
                </c:pt>
                <c:pt idx="386">
                  <c:v>33970</c:v>
                </c:pt>
                <c:pt idx="387">
                  <c:v>34001</c:v>
                </c:pt>
                <c:pt idx="388">
                  <c:v>34029</c:v>
                </c:pt>
                <c:pt idx="389">
                  <c:v>34060</c:v>
                </c:pt>
                <c:pt idx="390">
                  <c:v>34090</c:v>
                </c:pt>
                <c:pt idx="391">
                  <c:v>34121</c:v>
                </c:pt>
                <c:pt idx="392">
                  <c:v>34151</c:v>
                </c:pt>
                <c:pt idx="393">
                  <c:v>34182</c:v>
                </c:pt>
                <c:pt idx="394">
                  <c:v>34213</c:v>
                </c:pt>
                <c:pt idx="395">
                  <c:v>34243</c:v>
                </c:pt>
                <c:pt idx="396">
                  <c:v>34274</c:v>
                </c:pt>
                <c:pt idx="397">
                  <c:v>34304</c:v>
                </c:pt>
                <c:pt idx="398">
                  <c:v>34335</c:v>
                </c:pt>
                <c:pt idx="399">
                  <c:v>34366</c:v>
                </c:pt>
                <c:pt idx="400">
                  <c:v>34394</c:v>
                </c:pt>
                <c:pt idx="401">
                  <c:v>34425</c:v>
                </c:pt>
                <c:pt idx="402">
                  <c:v>34455</c:v>
                </c:pt>
                <c:pt idx="403">
                  <c:v>34486</c:v>
                </c:pt>
                <c:pt idx="404">
                  <c:v>34516</c:v>
                </c:pt>
                <c:pt idx="405">
                  <c:v>34547</c:v>
                </c:pt>
                <c:pt idx="406">
                  <c:v>34578</c:v>
                </c:pt>
                <c:pt idx="407">
                  <c:v>34608</c:v>
                </c:pt>
                <c:pt idx="408">
                  <c:v>34639</c:v>
                </c:pt>
                <c:pt idx="409">
                  <c:v>34669</c:v>
                </c:pt>
                <c:pt idx="410">
                  <c:v>34700</c:v>
                </c:pt>
                <c:pt idx="411">
                  <c:v>34731</c:v>
                </c:pt>
                <c:pt idx="412">
                  <c:v>34759</c:v>
                </c:pt>
                <c:pt idx="413">
                  <c:v>34790</c:v>
                </c:pt>
                <c:pt idx="414">
                  <c:v>34820</c:v>
                </c:pt>
                <c:pt idx="415">
                  <c:v>34851</c:v>
                </c:pt>
                <c:pt idx="416">
                  <c:v>34881</c:v>
                </c:pt>
                <c:pt idx="417">
                  <c:v>34912</c:v>
                </c:pt>
                <c:pt idx="418">
                  <c:v>34943</c:v>
                </c:pt>
                <c:pt idx="419">
                  <c:v>34973</c:v>
                </c:pt>
                <c:pt idx="420">
                  <c:v>35004</c:v>
                </c:pt>
                <c:pt idx="421">
                  <c:v>35034</c:v>
                </c:pt>
                <c:pt idx="422">
                  <c:v>35065</c:v>
                </c:pt>
                <c:pt idx="423">
                  <c:v>35096</c:v>
                </c:pt>
                <c:pt idx="424">
                  <c:v>35125</c:v>
                </c:pt>
                <c:pt idx="425">
                  <c:v>35156</c:v>
                </c:pt>
                <c:pt idx="426">
                  <c:v>35186</c:v>
                </c:pt>
                <c:pt idx="427">
                  <c:v>35217</c:v>
                </c:pt>
                <c:pt idx="428">
                  <c:v>35247</c:v>
                </c:pt>
                <c:pt idx="429">
                  <c:v>35278</c:v>
                </c:pt>
                <c:pt idx="430">
                  <c:v>35309</c:v>
                </c:pt>
                <c:pt idx="431">
                  <c:v>35339</c:v>
                </c:pt>
                <c:pt idx="432">
                  <c:v>35370</c:v>
                </c:pt>
                <c:pt idx="433">
                  <c:v>35400</c:v>
                </c:pt>
                <c:pt idx="434">
                  <c:v>35431</c:v>
                </c:pt>
                <c:pt idx="435">
                  <c:v>35462</c:v>
                </c:pt>
                <c:pt idx="436">
                  <c:v>35490</c:v>
                </c:pt>
                <c:pt idx="437">
                  <c:v>35521</c:v>
                </c:pt>
                <c:pt idx="438">
                  <c:v>35551</c:v>
                </c:pt>
                <c:pt idx="439">
                  <c:v>35582</c:v>
                </c:pt>
                <c:pt idx="440">
                  <c:v>35612</c:v>
                </c:pt>
                <c:pt idx="441">
                  <c:v>35643</c:v>
                </c:pt>
                <c:pt idx="442">
                  <c:v>35674</c:v>
                </c:pt>
                <c:pt idx="443">
                  <c:v>35704</c:v>
                </c:pt>
                <c:pt idx="444">
                  <c:v>35735</c:v>
                </c:pt>
                <c:pt idx="445">
                  <c:v>35765</c:v>
                </c:pt>
                <c:pt idx="446">
                  <c:v>35796</c:v>
                </c:pt>
                <c:pt idx="447">
                  <c:v>35827</c:v>
                </c:pt>
                <c:pt idx="448">
                  <c:v>35855</c:v>
                </c:pt>
                <c:pt idx="449">
                  <c:v>35886</c:v>
                </c:pt>
                <c:pt idx="450">
                  <c:v>35916</c:v>
                </c:pt>
                <c:pt idx="451">
                  <c:v>35947</c:v>
                </c:pt>
                <c:pt idx="452">
                  <c:v>35977</c:v>
                </c:pt>
                <c:pt idx="453">
                  <c:v>36008</c:v>
                </c:pt>
                <c:pt idx="454">
                  <c:v>36039</c:v>
                </c:pt>
                <c:pt idx="455">
                  <c:v>36069</c:v>
                </c:pt>
                <c:pt idx="456">
                  <c:v>36100</c:v>
                </c:pt>
                <c:pt idx="457">
                  <c:v>36130</c:v>
                </c:pt>
                <c:pt idx="458">
                  <c:v>36161</c:v>
                </c:pt>
                <c:pt idx="459">
                  <c:v>36192</c:v>
                </c:pt>
                <c:pt idx="460">
                  <c:v>36220</c:v>
                </c:pt>
                <c:pt idx="461">
                  <c:v>36251</c:v>
                </c:pt>
                <c:pt idx="462">
                  <c:v>36281</c:v>
                </c:pt>
                <c:pt idx="463">
                  <c:v>36312</c:v>
                </c:pt>
                <c:pt idx="464">
                  <c:v>36342</c:v>
                </c:pt>
                <c:pt idx="465">
                  <c:v>36373</c:v>
                </c:pt>
                <c:pt idx="466">
                  <c:v>36404</c:v>
                </c:pt>
                <c:pt idx="467">
                  <c:v>36434</c:v>
                </c:pt>
                <c:pt idx="468">
                  <c:v>36465</c:v>
                </c:pt>
                <c:pt idx="469">
                  <c:v>36495</c:v>
                </c:pt>
                <c:pt idx="470">
                  <c:v>36526</c:v>
                </c:pt>
                <c:pt idx="471">
                  <c:v>36557</c:v>
                </c:pt>
                <c:pt idx="472">
                  <c:v>36586</c:v>
                </c:pt>
                <c:pt idx="473">
                  <c:v>36617</c:v>
                </c:pt>
                <c:pt idx="474">
                  <c:v>36647</c:v>
                </c:pt>
                <c:pt idx="475">
                  <c:v>36678</c:v>
                </c:pt>
                <c:pt idx="476">
                  <c:v>36708</c:v>
                </c:pt>
                <c:pt idx="477">
                  <c:v>36739</c:v>
                </c:pt>
                <c:pt idx="478">
                  <c:v>36770</c:v>
                </c:pt>
                <c:pt idx="479">
                  <c:v>36800</c:v>
                </c:pt>
                <c:pt idx="480">
                  <c:v>36831</c:v>
                </c:pt>
                <c:pt idx="481">
                  <c:v>36861</c:v>
                </c:pt>
                <c:pt idx="482">
                  <c:v>36892</c:v>
                </c:pt>
                <c:pt idx="483">
                  <c:v>36923</c:v>
                </c:pt>
                <c:pt idx="484">
                  <c:v>36951</c:v>
                </c:pt>
                <c:pt idx="485">
                  <c:v>36982</c:v>
                </c:pt>
                <c:pt idx="486">
                  <c:v>37012</c:v>
                </c:pt>
                <c:pt idx="487">
                  <c:v>37043</c:v>
                </c:pt>
                <c:pt idx="488">
                  <c:v>37073</c:v>
                </c:pt>
                <c:pt idx="489">
                  <c:v>37104</c:v>
                </c:pt>
                <c:pt idx="490">
                  <c:v>37135</c:v>
                </c:pt>
                <c:pt idx="491">
                  <c:v>37165</c:v>
                </c:pt>
                <c:pt idx="492">
                  <c:v>37196</c:v>
                </c:pt>
                <c:pt idx="493">
                  <c:v>37226</c:v>
                </c:pt>
                <c:pt idx="494">
                  <c:v>37257</c:v>
                </c:pt>
                <c:pt idx="495">
                  <c:v>37288</c:v>
                </c:pt>
                <c:pt idx="496">
                  <c:v>37316</c:v>
                </c:pt>
                <c:pt idx="497">
                  <c:v>37347</c:v>
                </c:pt>
                <c:pt idx="498">
                  <c:v>37377</c:v>
                </c:pt>
                <c:pt idx="499">
                  <c:v>37408</c:v>
                </c:pt>
                <c:pt idx="500">
                  <c:v>37438</c:v>
                </c:pt>
                <c:pt idx="501">
                  <c:v>37469</c:v>
                </c:pt>
                <c:pt idx="502">
                  <c:v>37500</c:v>
                </c:pt>
                <c:pt idx="503">
                  <c:v>37530</c:v>
                </c:pt>
                <c:pt idx="504">
                  <c:v>37561</c:v>
                </c:pt>
                <c:pt idx="505">
                  <c:v>37591</c:v>
                </c:pt>
                <c:pt idx="506">
                  <c:v>37622</c:v>
                </c:pt>
                <c:pt idx="507">
                  <c:v>37653</c:v>
                </c:pt>
                <c:pt idx="508">
                  <c:v>37681</c:v>
                </c:pt>
                <c:pt idx="509">
                  <c:v>37712</c:v>
                </c:pt>
                <c:pt idx="510">
                  <c:v>37742</c:v>
                </c:pt>
                <c:pt idx="511">
                  <c:v>37773</c:v>
                </c:pt>
                <c:pt idx="512">
                  <c:v>37803</c:v>
                </c:pt>
                <c:pt idx="513">
                  <c:v>37834</c:v>
                </c:pt>
                <c:pt idx="514">
                  <c:v>37865</c:v>
                </c:pt>
                <c:pt idx="515">
                  <c:v>37895</c:v>
                </c:pt>
                <c:pt idx="516">
                  <c:v>37926</c:v>
                </c:pt>
                <c:pt idx="517">
                  <c:v>37956</c:v>
                </c:pt>
                <c:pt idx="518">
                  <c:v>37987</c:v>
                </c:pt>
                <c:pt idx="519">
                  <c:v>38018</c:v>
                </c:pt>
                <c:pt idx="520">
                  <c:v>38047</c:v>
                </c:pt>
                <c:pt idx="521">
                  <c:v>38078</c:v>
                </c:pt>
                <c:pt idx="522">
                  <c:v>38108</c:v>
                </c:pt>
                <c:pt idx="523">
                  <c:v>38139</c:v>
                </c:pt>
                <c:pt idx="524">
                  <c:v>38169</c:v>
                </c:pt>
                <c:pt idx="525">
                  <c:v>38200</c:v>
                </c:pt>
                <c:pt idx="526">
                  <c:v>38231</c:v>
                </c:pt>
                <c:pt idx="527">
                  <c:v>38261</c:v>
                </c:pt>
                <c:pt idx="528">
                  <c:v>38292</c:v>
                </c:pt>
                <c:pt idx="529">
                  <c:v>38322</c:v>
                </c:pt>
                <c:pt idx="530">
                  <c:v>38353</c:v>
                </c:pt>
                <c:pt idx="531">
                  <c:v>38384</c:v>
                </c:pt>
                <c:pt idx="532">
                  <c:v>38412</c:v>
                </c:pt>
                <c:pt idx="533">
                  <c:v>38443</c:v>
                </c:pt>
                <c:pt idx="534">
                  <c:v>38473</c:v>
                </c:pt>
                <c:pt idx="535">
                  <c:v>38504</c:v>
                </c:pt>
                <c:pt idx="536">
                  <c:v>38534</c:v>
                </c:pt>
                <c:pt idx="537">
                  <c:v>38565</c:v>
                </c:pt>
                <c:pt idx="538">
                  <c:v>38596</c:v>
                </c:pt>
                <c:pt idx="539">
                  <c:v>38626</c:v>
                </c:pt>
                <c:pt idx="540">
                  <c:v>38657</c:v>
                </c:pt>
                <c:pt idx="541">
                  <c:v>38687</c:v>
                </c:pt>
                <c:pt idx="542">
                  <c:v>38718</c:v>
                </c:pt>
                <c:pt idx="543">
                  <c:v>38749</c:v>
                </c:pt>
                <c:pt idx="544">
                  <c:v>38777</c:v>
                </c:pt>
                <c:pt idx="545">
                  <c:v>38808</c:v>
                </c:pt>
                <c:pt idx="546">
                  <c:v>38838</c:v>
                </c:pt>
                <c:pt idx="547">
                  <c:v>38869</c:v>
                </c:pt>
                <c:pt idx="548">
                  <c:v>38899</c:v>
                </c:pt>
                <c:pt idx="549">
                  <c:v>38930</c:v>
                </c:pt>
                <c:pt idx="550">
                  <c:v>38961</c:v>
                </c:pt>
                <c:pt idx="551">
                  <c:v>38991</c:v>
                </c:pt>
                <c:pt idx="552">
                  <c:v>39022</c:v>
                </c:pt>
                <c:pt idx="553">
                  <c:v>39052</c:v>
                </c:pt>
                <c:pt idx="554">
                  <c:v>39083</c:v>
                </c:pt>
                <c:pt idx="555">
                  <c:v>39114</c:v>
                </c:pt>
                <c:pt idx="556">
                  <c:v>39142</c:v>
                </c:pt>
                <c:pt idx="557">
                  <c:v>39173</c:v>
                </c:pt>
                <c:pt idx="558">
                  <c:v>39203</c:v>
                </c:pt>
                <c:pt idx="559">
                  <c:v>39234</c:v>
                </c:pt>
                <c:pt idx="560">
                  <c:v>39264</c:v>
                </c:pt>
                <c:pt idx="561">
                  <c:v>39295</c:v>
                </c:pt>
                <c:pt idx="562">
                  <c:v>39326</c:v>
                </c:pt>
                <c:pt idx="563">
                  <c:v>39356</c:v>
                </c:pt>
                <c:pt idx="564">
                  <c:v>39387</c:v>
                </c:pt>
                <c:pt idx="565">
                  <c:v>39417</c:v>
                </c:pt>
                <c:pt idx="566">
                  <c:v>39448</c:v>
                </c:pt>
                <c:pt idx="567">
                  <c:v>39479</c:v>
                </c:pt>
                <c:pt idx="568">
                  <c:v>39508</c:v>
                </c:pt>
                <c:pt idx="569">
                  <c:v>39539</c:v>
                </c:pt>
                <c:pt idx="570">
                  <c:v>39569</c:v>
                </c:pt>
                <c:pt idx="571">
                  <c:v>39600</c:v>
                </c:pt>
                <c:pt idx="572">
                  <c:v>39630</c:v>
                </c:pt>
                <c:pt idx="573">
                  <c:v>39661</c:v>
                </c:pt>
                <c:pt idx="574">
                  <c:v>39692</c:v>
                </c:pt>
                <c:pt idx="575">
                  <c:v>39722</c:v>
                </c:pt>
                <c:pt idx="576">
                  <c:v>39753</c:v>
                </c:pt>
                <c:pt idx="577">
                  <c:v>39783</c:v>
                </c:pt>
                <c:pt idx="578">
                  <c:v>39814</c:v>
                </c:pt>
                <c:pt idx="579">
                  <c:v>39845</c:v>
                </c:pt>
                <c:pt idx="580">
                  <c:v>39873</c:v>
                </c:pt>
                <c:pt idx="581">
                  <c:v>39904</c:v>
                </c:pt>
                <c:pt idx="582">
                  <c:v>39934</c:v>
                </c:pt>
                <c:pt idx="583">
                  <c:v>39965</c:v>
                </c:pt>
                <c:pt idx="584">
                  <c:v>39995</c:v>
                </c:pt>
                <c:pt idx="585">
                  <c:v>40026</c:v>
                </c:pt>
                <c:pt idx="586">
                  <c:v>40057</c:v>
                </c:pt>
                <c:pt idx="587">
                  <c:v>40087</c:v>
                </c:pt>
                <c:pt idx="588">
                  <c:v>40118</c:v>
                </c:pt>
                <c:pt idx="589">
                  <c:v>40148</c:v>
                </c:pt>
                <c:pt idx="590">
                  <c:v>40179</c:v>
                </c:pt>
                <c:pt idx="591">
                  <c:v>40210</c:v>
                </c:pt>
                <c:pt idx="592">
                  <c:v>40238</c:v>
                </c:pt>
                <c:pt idx="593">
                  <c:v>40269</c:v>
                </c:pt>
                <c:pt idx="594">
                  <c:v>40299</c:v>
                </c:pt>
                <c:pt idx="595">
                  <c:v>40330</c:v>
                </c:pt>
                <c:pt idx="596">
                  <c:v>40360</c:v>
                </c:pt>
                <c:pt idx="597">
                  <c:v>40391</c:v>
                </c:pt>
                <c:pt idx="598">
                  <c:v>40422</c:v>
                </c:pt>
                <c:pt idx="599">
                  <c:v>40452</c:v>
                </c:pt>
                <c:pt idx="600">
                  <c:v>40483</c:v>
                </c:pt>
                <c:pt idx="601">
                  <c:v>40513</c:v>
                </c:pt>
                <c:pt idx="602">
                  <c:v>40544</c:v>
                </c:pt>
                <c:pt idx="603">
                  <c:v>40575</c:v>
                </c:pt>
                <c:pt idx="604">
                  <c:v>40603</c:v>
                </c:pt>
                <c:pt idx="605">
                  <c:v>40634</c:v>
                </c:pt>
                <c:pt idx="606">
                  <c:v>40664</c:v>
                </c:pt>
                <c:pt idx="607">
                  <c:v>40695</c:v>
                </c:pt>
                <c:pt idx="608">
                  <c:v>40725</c:v>
                </c:pt>
                <c:pt idx="609">
                  <c:v>40756</c:v>
                </c:pt>
                <c:pt idx="610">
                  <c:v>40787</c:v>
                </c:pt>
                <c:pt idx="611">
                  <c:v>40817</c:v>
                </c:pt>
                <c:pt idx="612">
                  <c:v>40848</c:v>
                </c:pt>
                <c:pt idx="613">
                  <c:v>40878</c:v>
                </c:pt>
                <c:pt idx="614">
                  <c:v>40909</c:v>
                </c:pt>
                <c:pt idx="615">
                  <c:v>40940</c:v>
                </c:pt>
                <c:pt idx="616">
                  <c:v>40969</c:v>
                </c:pt>
                <c:pt idx="617">
                  <c:v>41000</c:v>
                </c:pt>
                <c:pt idx="618">
                  <c:v>41030</c:v>
                </c:pt>
                <c:pt idx="619">
                  <c:v>41061</c:v>
                </c:pt>
                <c:pt idx="620">
                  <c:v>41091</c:v>
                </c:pt>
                <c:pt idx="621">
                  <c:v>41122</c:v>
                </c:pt>
                <c:pt idx="622">
                  <c:v>41153</c:v>
                </c:pt>
                <c:pt idx="623">
                  <c:v>41183</c:v>
                </c:pt>
                <c:pt idx="624">
                  <c:v>41214</c:v>
                </c:pt>
                <c:pt idx="625">
                  <c:v>41244</c:v>
                </c:pt>
                <c:pt idx="626">
                  <c:v>41275</c:v>
                </c:pt>
                <c:pt idx="627">
                  <c:v>41306</c:v>
                </c:pt>
                <c:pt idx="628">
                  <c:v>41334</c:v>
                </c:pt>
                <c:pt idx="629">
                  <c:v>41365</c:v>
                </c:pt>
                <c:pt idx="630">
                  <c:v>41395</c:v>
                </c:pt>
                <c:pt idx="631">
                  <c:v>41426</c:v>
                </c:pt>
                <c:pt idx="632">
                  <c:v>41456</c:v>
                </c:pt>
                <c:pt idx="633">
                  <c:v>41487</c:v>
                </c:pt>
                <c:pt idx="634">
                  <c:v>41518</c:v>
                </c:pt>
                <c:pt idx="635">
                  <c:v>41548</c:v>
                </c:pt>
                <c:pt idx="636">
                  <c:v>41579</c:v>
                </c:pt>
                <c:pt idx="637">
                  <c:v>41609</c:v>
                </c:pt>
                <c:pt idx="638">
                  <c:v>41640</c:v>
                </c:pt>
                <c:pt idx="639">
                  <c:v>41671</c:v>
                </c:pt>
                <c:pt idx="640">
                  <c:v>41699</c:v>
                </c:pt>
                <c:pt idx="641">
                  <c:v>41730</c:v>
                </c:pt>
                <c:pt idx="642">
                  <c:v>41760</c:v>
                </c:pt>
                <c:pt idx="643">
                  <c:v>41791</c:v>
                </c:pt>
                <c:pt idx="644">
                  <c:v>41821</c:v>
                </c:pt>
                <c:pt idx="645">
                  <c:v>41852</c:v>
                </c:pt>
                <c:pt idx="646">
                  <c:v>41883</c:v>
                </c:pt>
                <c:pt idx="647">
                  <c:v>41913</c:v>
                </c:pt>
                <c:pt idx="648">
                  <c:v>41944</c:v>
                </c:pt>
                <c:pt idx="649">
                  <c:v>41974</c:v>
                </c:pt>
                <c:pt idx="650">
                  <c:v>42005</c:v>
                </c:pt>
                <c:pt idx="651">
                  <c:v>42036</c:v>
                </c:pt>
                <c:pt idx="652">
                  <c:v>42064</c:v>
                </c:pt>
                <c:pt idx="653">
                  <c:v>42095</c:v>
                </c:pt>
                <c:pt idx="654">
                  <c:v>42125</c:v>
                </c:pt>
                <c:pt idx="655">
                  <c:v>42156</c:v>
                </c:pt>
                <c:pt idx="656">
                  <c:v>42186</c:v>
                </c:pt>
                <c:pt idx="657">
                  <c:v>42217</c:v>
                </c:pt>
                <c:pt idx="658">
                  <c:v>42248</c:v>
                </c:pt>
                <c:pt idx="659">
                  <c:v>42278</c:v>
                </c:pt>
                <c:pt idx="660">
                  <c:v>42309</c:v>
                </c:pt>
                <c:pt idx="661">
                  <c:v>42339</c:v>
                </c:pt>
                <c:pt idx="662">
                  <c:v>42370</c:v>
                </c:pt>
                <c:pt idx="663">
                  <c:v>42401</c:v>
                </c:pt>
                <c:pt idx="664">
                  <c:v>42430</c:v>
                </c:pt>
                <c:pt idx="665">
                  <c:v>42461</c:v>
                </c:pt>
                <c:pt idx="666">
                  <c:v>42491</c:v>
                </c:pt>
                <c:pt idx="667">
                  <c:v>42522</c:v>
                </c:pt>
                <c:pt idx="668">
                  <c:v>42552</c:v>
                </c:pt>
                <c:pt idx="669">
                  <c:v>42583</c:v>
                </c:pt>
                <c:pt idx="670">
                  <c:v>42614</c:v>
                </c:pt>
                <c:pt idx="671">
                  <c:v>42644</c:v>
                </c:pt>
                <c:pt idx="672">
                  <c:v>42675</c:v>
                </c:pt>
                <c:pt idx="673">
                  <c:v>42705</c:v>
                </c:pt>
                <c:pt idx="674">
                  <c:v>42736</c:v>
                </c:pt>
                <c:pt idx="675">
                  <c:v>42767</c:v>
                </c:pt>
                <c:pt idx="676">
                  <c:v>42795</c:v>
                </c:pt>
                <c:pt idx="677">
                  <c:v>42826</c:v>
                </c:pt>
                <c:pt idx="678">
                  <c:v>42856</c:v>
                </c:pt>
                <c:pt idx="679">
                  <c:v>42887</c:v>
                </c:pt>
                <c:pt idx="680">
                  <c:v>42917</c:v>
                </c:pt>
                <c:pt idx="681">
                  <c:v>42948</c:v>
                </c:pt>
                <c:pt idx="682">
                  <c:v>42979</c:v>
                </c:pt>
                <c:pt idx="683">
                  <c:v>43009</c:v>
                </c:pt>
                <c:pt idx="684">
                  <c:v>43040</c:v>
                </c:pt>
                <c:pt idx="685">
                  <c:v>43070</c:v>
                </c:pt>
                <c:pt idx="686">
                  <c:v>43101</c:v>
                </c:pt>
                <c:pt idx="687">
                  <c:v>43132</c:v>
                </c:pt>
                <c:pt idx="688">
                  <c:v>43160</c:v>
                </c:pt>
                <c:pt idx="689">
                  <c:v>43191</c:v>
                </c:pt>
                <c:pt idx="690">
                  <c:v>43221</c:v>
                </c:pt>
                <c:pt idx="691">
                  <c:v>43252</c:v>
                </c:pt>
                <c:pt idx="692">
                  <c:v>43282</c:v>
                </c:pt>
                <c:pt idx="693">
                  <c:v>43313</c:v>
                </c:pt>
                <c:pt idx="694">
                  <c:v>43344</c:v>
                </c:pt>
                <c:pt idx="695">
                  <c:v>43374</c:v>
                </c:pt>
                <c:pt idx="696">
                  <c:v>43405</c:v>
                </c:pt>
                <c:pt idx="697">
                  <c:v>43435</c:v>
                </c:pt>
                <c:pt idx="698">
                  <c:v>43466</c:v>
                </c:pt>
                <c:pt idx="699">
                  <c:v>43497</c:v>
                </c:pt>
                <c:pt idx="700">
                  <c:v>43525</c:v>
                </c:pt>
                <c:pt idx="701">
                  <c:v>43556</c:v>
                </c:pt>
                <c:pt idx="702">
                  <c:v>43586</c:v>
                </c:pt>
                <c:pt idx="703">
                  <c:v>43617</c:v>
                </c:pt>
                <c:pt idx="704">
                  <c:v>43647</c:v>
                </c:pt>
                <c:pt idx="705">
                  <c:v>43678</c:v>
                </c:pt>
                <c:pt idx="706">
                  <c:v>43709</c:v>
                </c:pt>
                <c:pt idx="707">
                  <c:v>43739</c:v>
                </c:pt>
                <c:pt idx="708">
                  <c:v>43770</c:v>
                </c:pt>
                <c:pt idx="709">
                  <c:v>43800</c:v>
                </c:pt>
                <c:pt idx="710">
                  <c:v>43831</c:v>
                </c:pt>
                <c:pt idx="711">
                  <c:v>43862</c:v>
                </c:pt>
                <c:pt idx="712">
                  <c:v>43891</c:v>
                </c:pt>
                <c:pt idx="713">
                  <c:v>43922</c:v>
                </c:pt>
                <c:pt idx="714">
                  <c:v>43952</c:v>
                </c:pt>
                <c:pt idx="715">
                  <c:v>43983</c:v>
                </c:pt>
                <c:pt idx="716">
                  <c:v>44013</c:v>
                </c:pt>
                <c:pt idx="717">
                  <c:v>44044</c:v>
                </c:pt>
                <c:pt idx="718">
                  <c:v>44075</c:v>
                </c:pt>
                <c:pt idx="719">
                  <c:v>44105</c:v>
                </c:pt>
                <c:pt idx="720">
                  <c:v>44136</c:v>
                </c:pt>
                <c:pt idx="721">
                  <c:v>44166</c:v>
                </c:pt>
                <c:pt idx="722">
                  <c:v>44197</c:v>
                </c:pt>
                <c:pt idx="723">
                  <c:v>44228</c:v>
                </c:pt>
                <c:pt idx="724">
                  <c:v>44256</c:v>
                </c:pt>
                <c:pt idx="725">
                  <c:v>44287</c:v>
                </c:pt>
                <c:pt idx="726">
                  <c:v>44317</c:v>
                </c:pt>
                <c:pt idx="727">
                  <c:v>44348</c:v>
                </c:pt>
                <c:pt idx="728">
                  <c:v>44378</c:v>
                </c:pt>
                <c:pt idx="729">
                  <c:v>44378</c:v>
                </c:pt>
                <c:pt idx="730">
                  <c:v>44409</c:v>
                </c:pt>
                <c:pt idx="731">
                  <c:v>44440</c:v>
                </c:pt>
                <c:pt idx="732">
                  <c:v>44470</c:v>
                </c:pt>
                <c:pt idx="733">
                  <c:v>44501</c:v>
                </c:pt>
              </c:numCache>
            </c:numRef>
          </c:cat>
          <c:val>
            <c:numRef>
              <c:f>'Dati base'!$M$2:$M$735</c:f>
              <c:numCache>
                <c:formatCode>_-* #,##0.00\ _€_-;\-* #,##0.00\ _€_-;_-* "-"??\ _€_-;_-@_-</c:formatCode>
                <c:ptCount val="734"/>
                <c:pt idx="0">
                  <c:v>2.7541000000000002</c:v>
                </c:pt>
                <c:pt idx="1">
                  <c:v>2.7778</c:v>
                </c:pt>
                <c:pt idx="2">
                  <c:v>2.7749000000000001</c:v>
                </c:pt>
                <c:pt idx="3">
                  <c:v>2.7774999999999999</c:v>
                </c:pt>
                <c:pt idx="4">
                  <c:v>2.7705000000000002</c:v>
                </c:pt>
                <c:pt idx="5">
                  <c:v>2.7561</c:v>
                </c:pt>
                <c:pt idx="6">
                  <c:v>2.6908000000000003</c:v>
                </c:pt>
                <c:pt idx="7">
                  <c:v>2.7115</c:v>
                </c:pt>
                <c:pt idx="8">
                  <c:v>2.6953</c:v>
                </c:pt>
                <c:pt idx="9">
                  <c:v>2.6776</c:v>
                </c:pt>
                <c:pt idx="10">
                  <c:v>2.6842000000000001</c:v>
                </c:pt>
                <c:pt idx="11">
                  <c:v>2.6710000000000003</c:v>
                </c:pt>
                <c:pt idx="12">
                  <c:v>2.6429</c:v>
                </c:pt>
                <c:pt idx="13">
                  <c:v>2.64</c:v>
                </c:pt>
                <c:pt idx="14">
                  <c:v>2.6148000000000002</c:v>
                </c:pt>
                <c:pt idx="15">
                  <c:v>2.6138000000000003</c:v>
                </c:pt>
                <c:pt idx="16">
                  <c:v>2.6010000000000004</c:v>
                </c:pt>
                <c:pt idx="17">
                  <c:v>2.5777000000000001</c:v>
                </c:pt>
                <c:pt idx="18">
                  <c:v>2.5428000000000002</c:v>
                </c:pt>
                <c:pt idx="19">
                  <c:v>2.5403000000000002</c:v>
                </c:pt>
                <c:pt idx="20">
                  <c:v>2.5256000000000003</c:v>
                </c:pt>
                <c:pt idx="21">
                  <c:v>2.4942000000000002</c:v>
                </c:pt>
                <c:pt idx="22">
                  <c:v>2.4824000000000002</c:v>
                </c:pt>
                <c:pt idx="23">
                  <c:v>2.4730000000000003</c:v>
                </c:pt>
                <c:pt idx="24">
                  <c:v>2.4777000000000005</c:v>
                </c:pt>
                <c:pt idx="25">
                  <c:v>2.4660000000000002</c:v>
                </c:pt>
                <c:pt idx="26">
                  <c:v>2.4567000000000001</c:v>
                </c:pt>
                <c:pt idx="27">
                  <c:v>2.4475000000000002</c:v>
                </c:pt>
                <c:pt idx="28">
                  <c:v>2.3827000000000003</c:v>
                </c:pt>
                <c:pt idx="29">
                  <c:v>2.3296000000000001</c:v>
                </c:pt>
                <c:pt idx="30">
                  <c:v>2.3172000000000001</c:v>
                </c:pt>
                <c:pt idx="31">
                  <c:v>2.3172000000000001</c:v>
                </c:pt>
                <c:pt idx="32">
                  <c:v>2.3191999999999999</c:v>
                </c:pt>
                <c:pt idx="33">
                  <c:v>2.3151000000000002</c:v>
                </c:pt>
                <c:pt idx="34">
                  <c:v>2.2928000000000002</c:v>
                </c:pt>
                <c:pt idx="35">
                  <c:v>2.2707999999999999</c:v>
                </c:pt>
                <c:pt idx="36">
                  <c:v>2.2707999999999999</c:v>
                </c:pt>
                <c:pt idx="37">
                  <c:v>2.2571000000000003</c:v>
                </c:pt>
                <c:pt idx="38">
                  <c:v>2.2358000000000002</c:v>
                </c:pt>
                <c:pt idx="39">
                  <c:v>2.2300999999999997</c:v>
                </c:pt>
                <c:pt idx="40">
                  <c:v>2.2206000000000001</c:v>
                </c:pt>
                <c:pt idx="41">
                  <c:v>2.2111999999999998</c:v>
                </c:pt>
                <c:pt idx="42">
                  <c:v>2.2018999999999997</c:v>
                </c:pt>
                <c:pt idx="43">
                  <c:v>2.1817000000000002</c:v>
                </c:pt>
                <c:pt idx="44">
                  <c:v>2.169</c:v>
                </c:pt>
                <c:pt idx="45">
                  <c:v>2.1654</c:v>
                </c:pt>
                <c:pt idx="46">
                  <c:v>2.1564000000000001</c:v>
                </c:pt>
                <c:pt idx="47">
                  <c:v>2.1440000000000001</c:v>
                </c:pt>
                <c:pt idx="48">
                  <c:v>2.1353000000000004</c:v>
                </c:pt>
                <c:pt idx="49">
                  <c:v>2.1265999999999998</c:v>
                </c:pt>
                <c:pt idx="50">
                  <c:v>2.1162000000000001</c:v>
                </c:pt>
                <c:pt idx="51">
                  <c:v>2.1128</c:v>
                </c:pt>
                <c:pt idx="52">
                  <c:v>2.1077000000000004</c:v>
                </c:pt>
                <c:pt idx="53">
                  <c:v>2.1026000000000002</c:v>
                </c:pt>
                <c:pt idx="54">
                  <c:v>2.0958999999999999</c:v>
                </c:pt>
                <c:pt idx="55">
                  <c:v>2.0908000000000002</c:v>
                </c:pt>
                <c:pt idx="56">
                  <c:v>2.0842000000000001</c:v>
                </c:pt>
                <c:pt idx="57">
                  <c:v>2.0825</c:v>
                </c:pt>
                <c:pt idx="58">
                  <c:v>2.0792000000000002</c:v>
                </c:pt>
                <c:pt idx="59">
                  <c:v>2.0775000000000001</c:v>
                </c:pt>
                <c:pt idx="60">
                  <c:v>2.0759000000000003</c:v>
                </c:pt>
                <c:pt idx="61">
                  <c:v>2.0676999999999999</c:v>
                </c:pt>
                <c:pt idx="62">
                  <c:v>2.0611000000000002</c:v>
                </c:pt>
                <c:pt idx="63">
                  <c:v>2.0611000000000002</c:v>
                </c:pt>
                <c:pt idx="64">
                  <c:v>2.0594999999999999</c:v>
                </c:pt>
                <c:pt idx="65">
                  <c:v>2.0530000000000004</c:v>
                </c:pt>
                <c:pt idx="66">
                  <c:v>2.0482</c:v>
                </c:pt>
                <c:pt idx="67">
                  <c:v>2.0498000000000003</c:v>
                </c:pt>
                <c:pt idx="68">
                  <c:v>2.0482</c:v>
                </c:pt>
                <c:pt idx="69">
                  <c:v>2.0498000000000003</c:v>
                </c:pt>
                <c:pt idx="70">
                  <c:v>2.0498000000000003</c:v>
                </c:pt>
                <c:pt idx="71">
                  <c:v>2.0434000000000001</c:v>
                </c:pt>
                <c:pt idx="72">
                  <c:v>2.0370000000000004</c:v>
                </c:pt>
                <c:pt idx="73">
                  <c:v>2.0306999999999999</c:v>
                </c:pt>
                <c:pt idx="74">
                  <c:v>2.0255000000000001</c:v>
                </c:pt>
                <c:pt idx="75">
                  <c:v>2.0274999999999999</c:v>
                </c:pt>
                <c:pt idx="76">
                  <c:v>2.0234999999999999</c:v>
                </c:pt>
                <c:pt idx="77">
                  <c:v>2.0195000000000003</c:v>
                </c:pt>
                <c:pt idx="78">
                  <c:v>2.0155000000000003</c:v>
                </c:pt>
                <c:pt idx="79">
                  <c:v>2.0116000000000001</c:v>
                </c:pt>
                <c:pt idx="80">
                  <c:v>2.0076000000000001</c:v>
                </c:pt>
                <c:pt idx="81">
                  <c:v>2.0036999999999998</c:v>
                </c:pt>
                <c:pt idx="82">
                  <c:v>1.9959</c:v>
                </c:pt>
                <c:pt idx="83">
                  <c:v>1.9979</c:v>
                </c:pt>
                <c:pt idx="84">
                  <c:v>1.9979</c:v>
                </c:pt>
                <c:pt idx="85">
                  <c:v>1.9979</c:v>
                </c:pt>
                <c:pt idx="86">
                  <c:v>1.9901</c:v>
                </c:pt>
                <c:pt idx="87">
                  <c:v>1.9920000000000002</c:v>
                </c:pt>
                <c:pt idx="88">
                  <c:v>1.9901</c:v>
                </c:pt>
                <c:pt idx="89">
                  <c:v>1.9862</c:v>
                </c:pt>
                <c:pt idx="90">
                  <c:v>1.9843000000000002</c:v>
                </c:pt>
                <c:pt idx="91">
                  <c:v>1.9862</c:v>
                </c:pt>
                <c:pt idx="92">
                  <c:v>1.9882000000000002</c:v>
                </c:pt>
                <c:pt idx="93">
                  <c:v>1.9862</c:v>
                </c:pt>
                <c:pt idx="94">
                  <c:v>1.9824000000000002</c:v>
                </c:pt>
                <c:pt idx="95">
                  <c:v>1.9805000000000001</c:v>
                </c:pt>
                <c:pt idx="96">
                  <c:v>1.9786000000000001</c:v>
                </c:pt>
                <c:pt idx="97">
                  <c:v>1.9710000000000001</c:v>
                </c:pt>
                <c:pt idx="98">
                  <c:v>1.9653</c:v>
                </c:pt>
                <c:pt idx="99">
                  <c:v>1.9653</c:v>
                </c:pt>
                <c:pt idx="100">
                  <c:v>1.9578</c:v>
                </c:pt>
                <c:pt idx="101">
                  <c:v>1.9485000000000001</c:v>
                </c:pt>
                <c:pt idx="102">
                  <c:v>1.9448000000000001</c:v>
                </c:pt>
                <c:pt idx="103">
                  <c:v>1.9374</c:v>
                </c:pt>
                <c:pt idx="104">
                  <c:v>1.9247000000000001</c:v>
                </c:pt>
                <c:pt idx="105">
                  <c:v>1.9193000000000002</c:v>
                </c:pt>
                <c:pt idx="106">
                  <c:v>1.9138999999999999</c:v>
                </c:pt>
                <c:pt idx="107">
                  <c:v>1.9050000000000002</c:v>
                </c:pt>
                <c:pt idx="108">
                  <c:v>1.8980000000000001</c:v>
                </c:pt>
                <c:pt idx="109">
                  <c:v>1.8892</c:v>
                </c:pt>
                <c:pt idx="110">
                  <c:v>1.8788</c:v>
                </c:pt>
                <c:pt idx="111">
                  <c:v>1.8651</c:v>
                </c:pt>
                <c:pt idx="112">
                  <c:v>1.8601000000000001</c:v>
                </c:pt>
                <c:pt idx="113">
                  <c:v>1.8517000000000001</c:v>
                </c:pt>
                <c:pt idx="114">
                  <c:v>1.845</c:v>
                </c:pt>
                <c:pt idx="115">
                  <c:v>1.8417000000000003</c:v>
                </c:pt>
                <c:pt idx="116">
                  <c:v>2.38992</c:v>
                </c:pt>
                <c:pt idx="117">
                  <c:v>2.3835500000000001</c:v>
                </c:pt>
                <c:pt idx="118">
                  <c:v>2.3644400000000001</c:v>
                </c:pt>
                <c:pt idx="119">
                  <c:v>2.3540400000000004</c:v>
                </c:pt>
                <c:pt idx="120">
                  <c:v>2.3415600000000003</c:v>
                </c:pt>
                <c:pt idx="121">
                  <c:v>2.3312900000000001</c:v>
                </c:pt>
                <c:pt idx="122">
                  <c:v>2.3227100000000003</c:v>
                </c:pt>
                <c:pt idx="123">
                  <c:v>2.3159500000000004</c:v>
                </c:pt>
                <c:pt idx="124">
                  <c:v>2.30477</c:v>
                </c:pt>
                <c:pt idx="125">
                  <c:v>2.2981400000000001</c:v>
                </c:pt>
                <c:pt idx="126">
                  <c:v>2.2848800000000002</c:v>
                </c:pt>
                <c:pt idx="127">
                  <c:v>2.2783799999999998</c:v>
                </c:pt>
                <c:pt idx="128">
                  <c:v>2.2696700000000001</c:v>
                </c:pt>
                <c:pt idx="129">
                  <c:v>2.2653799999999999</c:v>
                </c:pt>
                <c:pt idx="130">
                  <c:v>2.2504300000000002</c:v>
                </c:pt>
                <c:pt idx="131">
                  <c:v>2.2399</c:v>
                </c:pt>
                <c:pt idx="132">
                  <c:v>2.23366</c:v>
                </c:pt>
                <c:pt idx="133">
                  <c:v>2.2294999999999998</c:v>
                </c:pt>
                <c:pt idx="134">
                  <c:v>2.2170199999999998</c:v>
                </c:pt>
                <c:pt idx="135">
                  <c:v>2.2048000000000001</c:v>
                </c:pt>
                <c:pt idx="136">
                  <c:v>2.19869</c:v>
                </c:pt>
                <c:pt idx="137">
                  <c:v>2.19258</c:v>
                </c:pt>
                <c:pt idx="138">
                  <c:v>2.1786700000000003</c:v>
                </c:pt>
                <c:pt idx="139">
                  <c:v>2.1667100000000001</c:v>
                </c:pt>
                <c:pt idx="140">
                  <c:v>2.1569599999999998</c:v>
                </c:pt>
                <c:pt idx="141">
                  <c:v>2.1453899999999999</c:v>
                </c:pt>
                <c:pt idx="142">
                  <c:v>2.1243300000000001</c:v>
                </c:pt>
                <c:pt idx="143">
                  <c:v>2.0963800000000004</c:v>
                </c:pt>
                <c:pt idx="144">
                  <c:v>2.0816900000000005</c:v>
                </c:pt>
                <c:pt idx="145">
                  <c:v>2.0763600000000002</c:v>
                </c:pt>
                <c:pt idx="146">
                  <c:v>2.0514000000000001</c:v>
                </c:pt>
                <c:pt idx="147">
                  <c:v>2.0321600000000002</c:v>
                </c:pt>
                <c:pt idx="148">
                  <c:v>2.0150000000000001</c:v>
                </c:pt>
                <c:pt idx="149">
                  <c:v>1.9914700000000001</c:v>
                </c:pt>
                <c:pt idx="150">
                  <c:v>1.9636500000000001</c:v>
                </c:pt>
                <c:pt idx="151">
                  <c:v>1.9507800000000002</c:v>
                </c:pt>
                <c:pt idx="152">
                  <c:v>1.94129</c:v>
                </c:pt>
                <c:pt idx="153">
                  <c:v>1.9318</c:v>
                </c:pt>
                <c:pt idx="154">
                  <c:v>1.9225700000000001</c:v>
                </c:pt>
                <c:pt idx="155">
                  <c:v>1.9011200000000001</c:v>
                </c:pt>
                <c:pt idx="156">
                  <c:v>1.8800600000000001</c:v>
                </c:pt>
                <c:pt idx="157">
                  <c:v>1.8495100000000002</c:v>
                </c:pt>
                <c:pt idx="158">
                  <c:v>1.8254600000000001</c:v>
                </c:pt>
                <c:pt idx="159">
                  <c:v>1.7953000000000001</c:v>
                </c:pt>
                <c:pt idx="160">
                  <c:v>2.0125500000000001</c:v>
                </c:pt>
                <c:pt idx="161">
                  <c:v>1.9878</c:v>
                </c:pt>
                <c:pt idx="162">
                  <c:v>1.9596</c:v>
                </c:pt>
                <c:pt idx="163">
                  <c:v>1.92255</c:v>
                </c:pt>
                <c:pt idx="164">
                  <c:v>1.8768</c:v>
                </c:pt>
                <c:pt idx="165">
                  <c:v>1.8391499999999998</c:v>
                </c:pt>
                <c:pt idx="166">
                  <c:v>1.7809499999999998</c:v>
                </c:pt>
                <c:pt idx="167">
                  <c:v>2.0937600000000001</c:v>
                </c:pt>
                <c:pt idx="168">
                  <c:v>2.0624400000000001</c:v>
                </c:pt>
                <c:pt idx="169">
                  <c:v>2.0446200000000001</c:v>
                </c:pt>
                <c:pt idx="170">
                  <c:v>2.0208599999999999</c:v>
                </c:pt>
                <c:pt idx="171">
                  <c:v>1.9976400000000001</c:v>
                </c:pt>
                <c:pt idx="172">
                  <c:v>1.9953000000000001</c:v>
                </c:pt>
                <c:pt idx="173">
                  <c:v>1.9679399999999998</c:v>
                </c:pt>
                <c:pt idx="174">
                  <c:v>1.95516</c:v>
                </c:pt>
                <c:pt idx="175">
                  <c:v>1.9357199999999999</c:v>
                </c:pt>
                <c:pt idx="176">
                  <c:v>1.92438</c:v>
                </c:pt>
                <c:pt idx="177">
                  <c:v>1.9142999999999999</c:v>
                </c:pt>
                <c:pt idx="178">
                  <c:v>1.8968400000000001</c:v>
                </c:pt>
                <c:pt idx="179">
                  <c:v>1.8730800000000001</c:v>
                </c:pt>
                <c:pt idx="180">
                  <c:v>1.8574200000000001</c:v>
                </c:pt>
                <c:pt idx="181">
                  <c:v>1.83978</c:v>
                </c:pt>
                <c:pt idx="182">
                  <c:v>1.8215999999999999</c:v>
                </c:pt>
                <c:pt idx="183">
                  <c:v>1.7919</c:v>
                </c:pt>
                <c:pt idx="184">
                  <c:v>1.75482</c:v>
                </c:pt>
                <c:pt idx="185">
                  <c:v>1.70424</c:v>
                </c:pt>
                <c:pt idx="186">
                  <c:v>1.6756199999999999</c:v>
                </c:pt>
                <c:pt idx="187">
                  <c:v>1.6680599999999999</c:v>
                </c:pt>
                <c:pt idx="188">
                  <c:v>1.65798</c:v>
                </c:pt>
                <c:pt idx="189">
                  <c:v>1.6439399999999997</c:v>
                </c:pt>
                <c:pt idx="190">
                  <c:v>1.61514</c:v>
                </c:pt>
                <c:pt idx="191">
                  <c:v>1.5623999999999998</c:v>
                </c:pt>
                <c:pt idx="192">
                  <c:v>1.52982</c:v>
                </c:pt>
                <c:pt idx="193">
                  <c:v>1.5110999999999999</c:v>
                </c:pt>
                <c:pt idx="194">
                  <c:v>1.8215999999999999</c:v>
                </c:pt>
                <c:pt idx="195">
                  <c:v>1.4723999999999999</c:v>
                </c:pt>
                <c:pt idx="196">
                  <c:v>1.45044</c:v>
                </c:pt>
                <c:pt idx="197">
                  <c:v>1.4353199999999999</c:v>
                </c:pt>
                <c:pt idx="198">
                  <c:v>1.41696</c:v>
                </c:pt>
                <c:pt idx="199">
                  <c:v>1.40364</c:v>
                </c:pt>
                <c:pt idx="200">
                  <c:v>1.3930199999999999</c:v>
                </c:pt>
                <c:pt idx="201">
                  <c:v>1.38384</c:v>
                </c:pt>
                <c:pt idx="202">
                  <c:v>1.5970500000000001</c:v>
                </c:pt>
                <c:pt idx="203">
                  <c:v>1.5800399999999999</c:v>
                </c:pt>
                <c:pt idx="204">
                  <c:v>1.55715</c:v>
                </c:pt>
                <c:pt idx="205">
                  <c:v>1.5495899999999998</c:v>
                </c:pt>
                <c:pt idx="206">
                  <c:v>1.5348900000000001</c:v>
                </c:pt>
                <c:pt idx="207">
                  <c:v>1.5191399999999999</c:v>
                </c:pt>
                <c:pt idx="208">
                  <c:v>1.5038099999999999</c:v>
                </c:pt>
                <c:pt idx="209">
                  <c:v>1.4876399999999999</c:v>
                </c:pt>
                <c:pt idx="210">
                  <c:v>1.4716799999999999</c:v>
                </c:pt>
                <c:pt idx="211">
                  <c:v>1.4595</c:v>
                </c:pt>
                <c:pt idx="212">
                  <c:v>1.44858</c:v>
                </c:pt>
                <c:pt idx="213">
                  <c:v>1.44207</c:v>
                </c:pt>
                <c:pt idx="214">
                  <c:v>1.42296</c:v>
                </c:pt>
                <c:pt idx="215">
                  <c:v>1.4074199999999999</c:v>
                </c:pt>
                <c:pt idx="216">
                  <c:v>1.39524</c:v>
                </c:pt>
                <c:pt idx="217">
                  <c:v>1.3851599999999999</c:v>
                </c:pt>
                <c:pt idx="218">
                  <c:v>1.6824600000000001</c:v>
                </c:pt>
                <c:pt idx="219">
                  <c:v>1.65802</c:v>
                </c:pt>
                <c:pt idx="220">
                  <c:v>1.63748</c:v>
                </c:pt>
                <c:pt idx="221">
                  <c:v>1.6112200000000001</c:v>
                </c:pt>
                <c:pt idx="222">
                  <c:v>1.5906800000000001</c:v>
                </c:pt>
                <c:pt idx="223">
                  <c:v>1.57508</c:v>
                </c:pt>
                <c:pt idx="224">
                  <c:v>1.5607800000000001</c:v>
                </c:pt>
                <c:pt idx="225">
                  <c:v>1.5457000000000001</c:v>
                </c:pt>
                <c:pt idx="226">
                  <c:v>1.5085199999999999</c:v>
                </c:pt>
                <c:pt idx="227">
                  <c:v>1.4742</c:v>
                </c:pt>
                <c:pt idx="228">
                  <c:v>1.4552200000000002</c:v>
                </c:pt>
                <c:pt idx="229">
                  <c:v>1.4318199999999999</c:v>
                </c:pt>
                <c:pt idx="230">
                  <c:v>1.3860600000000001</c:v>
                </c:pt>
                <c:pt idx="231">
                  <c:v>1.3624000000000001</c:v>
                </c:pt>
                <c:pt idx="232">
                  <c:v>1.3501799999999999</c:v>
                </c:pt>
                <c:pt idx="233">
                  <c:v>1.3291200000000001</c:v>
                </c:pt>
                <c:pt idx="234">
                  <c:v>1.31742</c:v>
                </c:pt>
                <c:pt idx="235">
                  <c:v>1.3051999999999999</c:v>
                </c:pt>
                <c:pt idx="236">
                  <c:v>1.53047</c:v>
                </c:pt>
                <c:pt idx="237">
                  <c:v>1.5149699999999999</c:v>
                </c:pt>
                <c:pt idx="238">
                  <c:v>1.4833499999999999</c:v>
                </c:pt>
                <c:pt idx="239">
                  <c:v>1.45855</c:v>
                </c:pt>
                <c:pt idx="240">
                  <c:v>1.42848</c:v>
                </c:pt>
                <c:pt idx="241">
                  <c:v>1.4101900000000001</c:v>
                </c:pt>
                <c:pt idx="242">
                  <c:v>1.3915899999999999</c:v>
                </c:pt>
                <c:pt idx="243">
                  <c:v>1.3667899999999999</c:v>
                </c:pt>
                <c:pt idx="244">
                  <c:v>1.3475700000000002</c:v>
                </c:pt>
                <c:pt idx="245">
                  <c:v>1.32866</c:v>
                </c:pt>
                <c:pt idx="246">
                  <c:v>1.3106799999999998</c:v>
                </c:pt>
                <c:pt idx="247">
                  <c:v>1.5065999999999997</c:v>
                </c:pt>
                <c:pt idx="248">
                  <c:v>1.4936399999999999</c:v>
                </c:pt>
                <c:pt idx="249">
                  <c:v>1.4839199999999999</c:v>
                </c:pt>
                <c:pt idx="250">
                  <c:v>1.4630399999999999</c:v>
                </c:pt>
                <c:pt idx="251">
                  <c:v>1.43496</c:v>
                </c:pt>
                <c:pt idx="252">
                  <c:v>1.4108399999999999</c:v>
                </c:pt>
                <c:pt idx="253">
                  <c:v>1.3964399999999999</c:v>
                </c:pt>
                <c:pt idx="254">
                  <c:v>1.37808</c:v>
                </c:pt>
                <c:pt idx="255">
                  <c:v>1.36008</c:v>
                </c:pt>
                <c:pt idx="256">
                  <c:v>1.3478399999999999</c:v>
                </c:pt>
                <c:pt idx="257">
                  <c:v>1.3355999999999999</c:v>
                </c:pt>
                <c:pt idx="258">
                  <c:v>1.32084</c:v>
                </c:pt>
                <c:pt idx="259">
                  <c:v>1.3082399999999998</c:v>
                </c:pt>
                <c:pt idx="260">
                  <c:v>1.4682099999999998</c:v>
                </c:pt>
                <c:pt idx="261">
                  <c:v>1.44197</c:v>
                </c:pt>
                <c:pt idx="262">
                  <c:v>1.4218799999999998</c:v>
                </c:pt>
                <c:pt idx="263">
                  <c:v>1.3944099999999999</c:v>
                </c:pt>
                <c:pt idx="264">
                  <c:v>1.3763700000000001</c:v>
                </c:pt>
                <c:pt idx="265">
                  <c:v>1.3673499999999998</c:v>
                </c:pt>
                <c:pt idx="266">
                  <c:v>1.3480799999999999</c:v>
                </c:pt>
                <c:pt idx="267">
                  <c:v>1.3304499999999999</c:v>
                </c:pt>
                <c:pt idx="268">
                  <c:v>1.3181499999999999</c:v>
                </c:pt>
                <c:pt idx="269">
                  <c:v>1.3046199999999999</c:v>
                </c:pt>
                <c:pt idx="270">
                  <c:v>1.2923199999999999</c:v>
                </c:pt>
                <c:pt idx="271">
                  <c:v>1.28494</c:v>
                </c:pt>
                <c:pt idx="272">
                  <c:v>1.42784</c:v>
                </c:pt>
                <c:pt idx="273">
                  <c:v>1.4227800000000002</c:v>
                </c:pt>
                <c:pt idx="274">
                  <c:v>1.40438</c:v>
                </c:pt>
                <c:pt idx="275">
                  <c:v>1.3809199999999999</c:v>
                </c:pt>
                <c:pt idx="276">
                  <c:v>1.5454400000000001</c:v>
                </c:pt>
                <c:pt idx="277">
                  <c:v>1.5381600000000002</c:v>
                </c:pt>
                <c:pt idx="278">
                  <c:v>1.51996</c:v>
                </c:pt>
                <c:pt idx="279">
                  <c:v>1.5038400000000001</c:v>
                </c:pt>
                <c:pt idx="280">
                  <c:v>1.4934400000000001</c:v>
                </c:pt>
                <c:pt idx="281">
                  <c:v>1.4830399999999999</c:v>
                </c:pt>
                <c:pt idx="282">
                  <c:v>1.4742</c:v>
                </c:pt>
                <c:pt idx="283">
                  <c:v>1.4658800000000001</c:v>
                </c:pt>
                <c:pt idx="284">
                  <c:v>1.4612000000000001</c:v>
                </c:pt>
                <c:pt idx="285">
                  <c:v>1.4570400000000001</c:v>
                </c:pt>
                <c:pt idx="286">
                  <c:v>1.4461200000000001</c:v>
                </c:pt>
                <c:pt idx="287">
                  <c:v>1.4315600000000002</c:v>
                </c:pt>
                <c:pt idx="288">
                  <c:v>1.4227200000000002</c:v>
                </c:pt>
                <c:pt idx="289">
                  <c:v>1.4133599999999999</c:v>
                </c:pt>
                <c:pt idx="290">
                  <c:v>1.3988</c:v>
                </c:pt>
                <c:pt idx="291">
                  <c:v>1.38476</c:v>
                </c:pt>
                <c:pt idx="292">
                  <c:v>1.3748800000000001</c:v>
                </c:pt>
                <c:pt idx="293">
                  <c:v>1.36344</c:v>
                </c:pt>
                <c:pt idx="294">
                  <c:v>1.6163400000000001</c:v>
                </c:pt>
                <c:pt idx="295">
                  <c:v>1.6076599999999999</c:v>
                </c:pt>
                <c:pt idx="296">
                  <c:v>1.6027</c:v>
                </c:pt>
                <c:pt idx="297">
                  <c:v>1.5989800000000001</c:v>
                </c:pt>
                <c:pt idx="298">
                  <c:v>1.5927799999999999</c:v>
                </c:pt>
                <c:pt idx="299">
                  <c:v>1.5735599999999998</c:v>
                </c:pt>
                <c:pt idx="300">
                  <c:v>1.5624</c:v>
                </c:pt>
                <c:pt idx="301">
                  <c:v>1.5524800000000001</c:v>
                </c:pt>
                <c:pt idx="302">
                  <c:v>1.54504</c:v>
                </c:pt>
                <c:pt idx="303">
                  <c:v>1.5345</c:v>
                </c:pt>
                <c:pt idx="304">
                  <c:v>1.5289200000000001</c:v>
                </c:pt>
                <c:pt idx="305">
                  <c:v>1.52458</c:v>
                </c:pt>
                <c:pt idx="306">
                  <c:v>1.5183799999999998</c:v>
                </c:pt>
                <c:pt idx="307">
                  <c:v>1.6348</c:v>
                </c:pt>
                <c:pt idx="308">
                  <c:v>1.6348</c:v>
                </c:pt>
                <c:pt idx="309">
                  <c:v>1.63212</c:v>
                </c:pt>
                <c:pt idx="310">
                  <c:v>1.6274299999999999</c:v>
                </c:pt>
                <c:pt idx="311">
                  <c:v>1.6180500000000002</c:v>
                </c:pt>
                <c:pt idx="312">
                  <c:v>1.6120200000000002</c:v>
                </c:pt>
                <c:pt idx="313">
                  <c:v>1.6080000000000001</c:v>
                </c:pt>
                <c:pt idx="314">
                  <c:v>1.59728</c:v>
                </c:pt>
                <c:pt idx="315">
                  <c:v>1.5912500000000001</c:v>
                </c:pt>
                <c:pt idx="316">
                  <c:v>1.58589</c:v>
                </c:pt>
                <c:pt idx="317">
                  <c:v>1.5811999999999999</c:v>
                </c:pt>
                <c:pt idx="318">
                  <c:v>1.5758399999999999</c:v>
                </c:pt>
                <c:pt idx="319">
                  <c:v>1.8041100000000001</c:v>
                </c:pt>
                <c:pt idx="320">
                  <c:v>1.7994900000000003</c:v>
                </c:pt>
                <c:pt idx="321">
                  <c:v>1.79487</c:v>
                </c:pt>
                <c:pt idx="322">
                  <c:v>1.7817800000000001</c:v>
                </c:pt>
                <c:pt idx="323">
                  <c:v>1.7656100000000001</c:v>
                </c:pt>
                <c:pt idx="324">
                  <c:v>1.7609900000000001</c:v>
                </c:pt>
                <c:pt idx="325">
                  <c:v>1.7579100000000001</c:v>
                </c:pt>
                <c:pt idx="326">
                  <c:v>1.7486699999999999</c:v>
                </c:pt>
                <c:pt idx="327">
                  <c:v>1.7440500000000001</c:v>
                </c:pt>
                <c:pt idx="328">
                  <c:v>1.7363500000000001</c:v>
                </c:pt>
                <c:pt idx="329">
                  <c:v>1.7309600000000003</c:v>
                </c:pt>
                <c:pt idx="330">
                  <c:v>1.72634</c:v>
                </c:pt>
                <c:pt idx="331">
                  <c:v>1.72018</c:v>
                </c:pt>
                <c:pt idx="332">
                  <c:v>1.7155600000000002</c:v>
                </c:pt>
                <c:pt idx="333">
                  <c:v>1.7086299999999999</c:v>
                </c:pt>
                <c:pt idx="334">
                  <c:v>1.69939</c:v>
                </c:pt>
                <c:pt idx="335">
                  <c:v>1.6870699999999998</c:v>
                </c:pt>
                <c:pt idx="336">
                  <c:v>1.6724400000000001</c:v>
                </c:pt>
                <c:pt idx="337">
                  <c:v>1.6670500000000001</c:v>
                </c:pt>
                <c:pt idx="338">
                  <c:v>1.65473</c:v>
                </c:pt>
                <c:pt idx="339">
                  <c:v>1.6408699999999998</c:v>
                </c:pt>
                <c:pt idx="340">
                  <c:v>1.63317</c:v>
                </c:pt>
                <c:pt idx="341">
                  <c:v>1.6223900000000002</c:v>
                </c:pt>
                <c:pt idx="342">
                  <c:v>1.6154599999999999</c:v>
                </c:pt>
                <c:pt idx="343">
                  <c:v>1.6077600000000001</c:v>
                </c:pt>
                <c:pt idx="344">
                  <c:v>1.6039100000000002</c:v>
                </c:pt>
                <c:pt idx="345">
                  <c:v>1.6016000000000001</c:v>
                </c:pt>
                <c:pt idx="346">
                  <c:v>1.5938999999999999</c:v>
                </c:pt>
                <c:pt idx="347">
                  <c:v>1.5784999999999998</c:v>
                </c:pt>
                <c:pt idx="348">
                  <c:v>1.5723399999999998</c:v>
                </c:pt>
                <c:pt idx="349">
                  <c:v>1.56541</c:v>
                </c:pt>
                <c:pt idx="350">
                  <c:v>1.5554000000000001</c:v>
                </c:pt>
                <c:pt idx="351">
                  <c:v>1.5446199999999999</c:v>
                </c:pt>
                <c:pt idx="352">
                  <c:v>1.5392300000000001</c:v>
                </c:pt>
                <c:pt idx="353">
                  <c:v>2.0507300000000002</c:v>
                </c:pt>
                <c:pt idx="354">
                  <c:v>2.0445500000000001</c:v>
                </c:pt>
                <c:pt idx="355">
                  <c:v>2.0373399999999999</c:v>
                </c:pt>
                <c:pt idx="356">
                  <c:v>2.0291000000000001</c:v>
                </c:pt>
                <c:pt idx="357">
                  <c:v>2.0157100000000003</c:v>
                </c:pt>
                <c:pt idx="358">
                  <c:v>2.0043799999999998</c:v>
                </c:pt>
                <c:pt idx="359">
                  <c:v>1.9879</c:v>
                </c:pt>
                <c:pt idx="360">
                  <c:v>1.9755400000000001</c:v>
                </c:pt>
                <c:pt idx="361">
                  <c:v>1.9683300000000001</c:v>
                </c:pt>
                <c:pt idx="362">
                  <c:v>1.95391</c:v>
                </c:pt>
                <c:pt idx="363">
                  <c:v>1.9363999999999999</c:v>
                </c:pt>
                <c:pt idx="364">
                  <c:v>1.9312500000000001</c:v>
                </c:pt>
                <c:pt idx="365">
                  <c:v>1.9219800000000002</c:v>
                </c:pt>
                <c:pt idx="366">
                  <c:v>1.9158000000000002</c:v>
                </c:pt>
                <c:pt idx="367">
                  <c:v>2.2014999999999998</c:v>
                </c:pt>
                <c:pt idx="368">
                  <c:v>2.1979299999999999</c:v>
                </c:pt>
                <c:pt idx="369">
                  <c:v>2.19198</c:v>
                </c:pt>
                <c:pt idx="370">
                  <c:v>2.1824599999999998</c:v>
                </c:pt>
                <c:pt idx="371">
                  <c:v>2.1646099999999997</c:v>
                </c:pt>
                <c:pt idx="372">
                  <c:v>2.1503299999999999</c:v>
                </c:pt>
                <c:pt idx="373">
                  <c:v>2.14438</c:v>
                </c:pt>
                <c:pt idx="374">
                  <c:v>2.1277200000000001</c:v>
                </c:pt>
                <c:pt idx="375">
                  <c:v>2.1217699999999997</c:v>
                </c:pt>
                <c:pt idx="376">
                  <c:v>2.1134399999999998</c:v>
                </c:pt>
                <c:pt idx="377">
                  <c:v>2.10392</c:v>
                </c:pt>
                <c:pt idx="378">
                  <c:v>2.0932099999999996</c:v>
                </c:pt>
                <c:pt idx="379">
                  <c:v>2.0860699999999999</c:v>
                </c:pt>
                <c:pt idx="380">
                  <c:v>2.0825</c:v>
                </c:pt>
                <c:pt idx="381">
                  <c:v>2.0813100000000002</c:v>
                </c:pt>
                <c:pt idx="382">
                  <c:v>2.0741700000000001</c:v>
                </c:pt>
                <c:pt idx="383">
                  <c:v>2.0622699999999998</c:v>
                </c:pt>
                <c:pt idx="384">
                  <c:v>2.05037</c:v>
                </c:pt>
                <c:pt idx="385">
                  <c:v>2.0467999999999997</c:v>
                </c:pt>
                <c:pt idx="386">
                  <c:v>2.03966</c:v>
                </c:pt>
                <c:pt idx="387">
                  <c:v>2.0313300000000001</c:v>
                </c:pt>
                <c:pt idx="388">
                  <c:v>2.0277599999999998</c:v>
                </c:pt>
                <c:pt idx="389">
                  <c:v>2.0194299999999998</c:v>
                </c:pt>
                <c:pt idx="390">
                  <c:v>2.0122900000000001</c:v>
                </c:pt>
                <c:pt idx="391">
                  <c:v>2.1710700000000003</c:v>
                </c:pt>
                <c:pt idx="392">
                  <c:v>2.1620400000000002</c:v>
                </c:pt>
                <c:pt idx="393">
                  <c:v>2.1607500000000002</c:v>
                </c:pt>
                <c:pt idx="394">
                  <c:v>2.1581700000000001</c:v>
                </c:pt>
                <c:pt idx="395">
                  <c:v>2.14398</c:v>
                </c:pt>
                <c:pt idx="396">
                  <c:v>2.1336599999999999</c:v>
                </c:pt>
                <c:pt idx="397">
                  <c:v>2.1336599999999999</c:v>
                </c:pt>
                <c:pt idx="398">
                  <c:v>2.1220500000000002</c:v>
                </c:pt>
                <c:pt idx="399">
                  <c:v>2.1143100000000001</c:v>
                </c:pt>
                <c:pt idx="400">
                  <c:v>2.1104400000000001</c:v>
                </c:pt>
                <c:pt idx="401">
                  <c:v>2.10399</c:v>
                </c:pt>
                <c:pt idx="402">
                  <c:v>2.0962499999999999</c:v>
                </c:pt>
                <c:pt idx="403">
                  <c:v>2.0923800000000004</c:v>
                </c:pt>
                <c:pt idx="404">
                  <c:v>2.0859299999999998</c:v>
                </c:pt>
                <c:pt idx="405">
                  <c:v>2.0820600000000002</c:v>
                </c:pt>
                <c:pt idx="406">
                  <c:v>2.0769000000000002</c:v>
                </c:pt>
                <c:pt idx="407">
                  <c:v>2.0652900000000001</c:v>
                </c:pt>
                <c:pt idx="408">
                  <c:v>2.05755</c:v>
                </c:pt>
                <c:pt idx="409">
                  <c:v>2.2101000000000002</c:v>
                </c:pt>
                <c:pt idx="410">
                  <c:v>2.2017600000000002</c:v>
                </c:pt>
                <c:pt idx="411">
                  <c:v>2.1836899999999999</c:v>
                </c:pt>
                <c:pt idx="412">
                  <c:v>2.1670099999999999</c:v>
                </c:pt>
                <c:pt idx="413">
                  <c:v>2.1545000000000001</c:v>
                </c:pt>
                <c:pt idx="414">
                  <c:v>2.1419899999999998</c:v>
                </c:pt>
                <c:pt idx="415">
                  <c:v>2.1308699999999998</c:v>
                </c:pt>
                <c:pt idx="416">
                  <c:v>2.1280899999999998</c:v>
                </c:pt>
                <c:pt idx="417">
                  <c:v>2.12114</c:v>
                </c:pt>
                <c:pt idx="418">
                  <c:v>2.11558</c:v>
                </c:pt>
                <c:pt idx="419">
                  <c:v>2.10446</c:v>
                </c:pt>
                <c:pt idx="420">
                  <c:v>2.3327499999999999</c:v>
                </c:pt>
                <c:pt idx="421">
                  <c:v>2.3281000000000001</c:v>
                </c:pt>
                <c:pt idx="422">
                  <c:v>2.3265500000000001</c:v>
                </c:pt>
                <c:pt idx="423">
                  <c:v>2.3188</c:v>
                </c:pt>
                <c:pt idx="424">
                  <c:v>2.3126000000000002</c:v>
                </c:pt>
                <c:pt idx="425">
                  <c:v>2.2986500000000003</c:v>
                </c:pt>
                <c:pt idx="426">
                  <c:v>2.2909000000000002</c:v>
                </c:pt>
                <c:pt idx="427">
                  <c:v>2.2862500000000003</c:v>
                </c:pt>
                <c:pt idx="428">
                  <c:v>2.2909000000000002</c:v>
                </c:pt>
                <c:pt idx="429">
                  <c:v>2.2877999999999998</c:v>
                </c:pt>
                <c:pt idx="430">
                  <c:v>2.2816000000000001</c:v>
                </c:pt>
                <c:pt idx="431">
                  <c:v>2.2785000000000002</c:v>
                </c:pt>
                <c:pt idx="432">
                  <c:v>2.2723</c:v>
                </c:pt>
                <c:pt idx="433">
                  <c:v>2.27075</c:v>
                </c:pt>
                <c:pt idx="434">
                  <c:v>2.2661000000000002</c:v>
                </c:pt>
                <c:pt idx="435">
                  <c:v>2.2645500000000003</c:v>
                </c:pt>
                <c:pt idx="436">
                  <c:v>2.26145</c:v>
                </c:pt>
                <c:pt idx="437">
                  <c:v>2.2599</c:v>
                </c:pt>
                <c:pt idx="438">
                  <c:v>2.2536999999999998</c:v>
                </c:pt>
                <c:pt idx="439">
                  <c:v>2.2536999999999998</c:v>
                </c:pt>
                <c:pt idx="440">
                  <c:v>2.2536999999999998</c:v>
                </c:pt>
                <c:pt idx="441">
                  <c:v>2.2536999999999998</c:v>
                </c:pt>
                <c:pt idx="442">
                  <c:v>2.24905</c:v>
                </c:pt>
                <c:pt idx="443">
                  <c:v>2.2428500000000002</c:v>
                </c:pt>
                <c:pt idx="444">
                  <c:v>2.23665</c:v>
                </c:pt>
                <c:pt idx="445">
                  <c:v>2.23665</c:v>
                </c:pt>
                <c:pt idx="446">
                  <c:v>2.60459</c:v>
                </c:pt>
                <c:pt idx="447">
                  <c:v>2.59735</c:v>
                </c:pt>
                <c:pt idx="448">
                  <c:v>2.59735</c:v>
                </c:pt>
                <c:pt idx="449">
                  <c:v>2.59192</c:v>
                </c:pt>
                <c:pt idx="450">
                  <c:v>2.58649</c:v>
                </c:pt>
                <c:pt idx="451">
                  <c:v>2.5846800000000001</c:v>
                </c:pt>
                <c:pt idx="452">
                  <c:v>2.5846800000000001</c:v>
                </c:pt>
                <c:pt idx="453">
                  <c:v>2.5828700000000002</c:v>
                </c:pt>
                <c:pt idx="454">
                  <c:v>2.57925</c:v>
                </c:pt>
                <c:pt idx="455">
                  <c:v>2.5756300000000003</c:v>
                </c:pt>
                <c:pt idx="456">
                  <c:v>2.57382</c:v>
                </c:pt>
                <c:pt idx="457">
                  <c:v>2.57382</c:v>
                </c:pt>
                <c:pt idx="458">
                  <c:v>2.5701999999999998</c:v>
                </c:pt>
                <c:pt idx="459">
                  <c:v>2.5665800000000001</c:v>
                </c:pt>
                <c:pt idx="460">
                  <c:v>2.56115</c:v>
                </c:pt>
                <c:pt idx="461">
                  <c:v>2.5520999999999998</c:v>
                </c:pt>
                <c:pt idx="462">
                  <c:v>2.5466700000000002</c:v>
                </c:pt>
                <c:pt idx="463">
                  <c:v>2.5466700000000002</c:v>
                </c:pt>
                <c:pt idx="464">
                  <c:v>2.54305</c:v>
                </c:pt>
                <c:pt idx="465">
                  <c:v>2.54305</c:v>
                </c:pt>
                <c:pt idx="466">
                  <c:v>2.5358100000000001</c:v>
                </c:pt>
                <c:pt idx="467">
                  <c:v>2.5303800000000001</c:v>
                </c:pt>
                <c:pt idx="468">
                  <c:v>2.5213300000000003</c:v>
                </c:pt>
                <c:pt idx="469">
                  <c:v>2.51952</c:v>
                </c:pt>
                <c:pt idx="470">
                  <c:v>2.5177100000000001</c:v>
                </c:pt>
                <c:pt idx="471">
                  <c:v>2.5050399999999997</c:v>
                </c:pt>
                <c:pt idx="472">
                  <c:v>2.4996100000000001</c:v>
                </c:pt>
                <c:pt idx="473">
                  <c:v>2.4959899999999999</c:v>
                </c:pt>
                <c:pt idx="474">
                  <c:v>2.4905599999999999</c:v>
                </c:pt>
                <c:pt idx="475">
                  <c:v>2.68716</c:v>
                </c:pt>
                <c:pt idx="476">
                  <c:v>2.6812800000000001</c:v>
                </c:pt>
                <c:pt idx="477">
                  <c:v>2.6812800000000001</c:v>
                </c:pt>
                <c:pt idx="478">
                  <c:v>2.6773600000000002</c:v>
                </c:pt>
                <c:pt idx="479">
                  <c:v>2.6695200000000003</c:v>
                </c:pt>
                <c:pt idx="480">
                  <c:v>2.6577600000000001</c:v>
                </c:pt>
                <c:pt idx="481">
                  <c:v>2.6557999999999997</c:v>
                </c:pt>
                <c:pt idx="482">
                  <c:v>2.6440399999999999</c:v>
                </c:pt>
                <c:pt idx="483">
                  <c:v>2.6342400000000001</c:v>
                </c:pt>
                <c:pt idx="484">
                  <c:v>2.6322799999999997</c:v>
                </c:pt>
                <c:pt idx="485">
                  <c:v>2.6244399999999999</c:v>
                </c:pt>
                <c:pt idx="486">
                  <c:v>2.6166</c:v>
                </c:pt>
                <c:pt idx="487">
                  <c:v>2.7593099999999997</c:v>
                </c:pt>
                <c:pt idx="488">
                  <c:v>2.7593099999999997</c:v>
                </c:pt>
                <c:pt idx="489">
                  <c:v>2.7593099999999997</c:v>
                </c:pt>
                <c:pt idx="490">
                  <c:v>2.7572399999999999</c:v>
                </c:pt>
                <c:pt idx="491">
                  <c:v>2.7489599999999998</c:v>
                </c:pt>
                <c:pt idx="492">
                  <c:v>2.7448199999999998</c:v>
                </c:pt>
                <c:pt idx="493">
                  <c:v>2.7427499999999996</c:v>
                </c:pt>
                <c:pt idx="494">
                  <c:v>2.7303299999999995</c:v>
                </c:pt>
                <c:pt idx="495">
                  <c:v>2.7220499999999999</c:v>
                </c:pt>
                <c:pt idx="496">
                  <c:v>2.7137699999999998</c:v>
                </c:pt>
                <c:pt idx="497">
                  <c:v>2.70756</c:v>
                </c:pt>
                <c:pt idx="498">
                  <c:v>2.7034199999999999</c:v>
                </c:pt>
                <c:pt idx="499">
                  <c:v>2.8666</c:v>
                </c:pt>
                <c:pt idx="500">
                  <c:v>2.8644000000000003</c:v>
                </c:pt>
                <c:pt idx="501">
                  <c:v>2.8600000000000003</c:v>
                </c:pt>
                <c:pt idx="502">
                  <c:v>2.8556000000000004</c:v>
                </c:pt>
                <c:pt idx="503">
                  <c:v>2.8490000000000002</c:v>
                </c:pt>
                <c:pt idx="504">
                  <c:v>2.8402000000000003</c:v>
                </c:pt>
                <c:pt idx="505">
                  <c:v>2.8380000000000005</c:v>
                </c:pt>
                <c:pt idx="506">
                  <c:v>2.827</c:v>
                </c:pt>
                <c:pt idx="507">
                  <c:v>2.8226</c:v>
                </c:pt>
                <c:pt idx="508">
                  <c:v>2.8116000000000003</c:v>
                </c:pt>
                <c:pt idx="509">
                  <c:v>2.8072000000000004</c:v>
                </c:pt>
                <c:pt idx="510">
                  <c:v>2.8050000000000002</c:v>
                </c:pt>
                <c:pt idx="511">
                  <c:v>2.8028000000000004</c:v>
                </c:pt>
                <c:pt idx="512">
                  <c:v>2.7962000000000002</c:v>
                </c:pt>
                <c:pt idx="513">
                  <c:v>2.7917999999999998</c:v>
                </c:pt>
                <c:pt idx="514">
                  <c:v>2.7852000000000001</c:v>
                </c:pt>
                <c:pt idx="515">
                  <c:v>2.9094999999999995</c:v>
                </c:pt>
                <c:pt idx="516">
                  <c:v>2.9025999999999996</c:v>
                </c:pt>
                <c:pt idx="517">
                  <c:v>2.9025999999999996</c:v>
                </c:pt>
                <c:pt idx="518">
                  <c:v>2.8979999999999997</c:v>
                </c:pt>
                <c:pt idx="519">
                  <c:v>2.8864999999999994</c:v>
                </c:pt>
                <c:pt idx="520">
                  <c:v>2.8841999999999999</c:v>
                </c:pt>
                <c:pt idx="521">
                  <c:v>2.8772999999999995</c:v>
                </c:pt>
                <c:pt idx="522">
                  <c:v>2.8727</c:v>
                </c:pt>
                <c:pt idx="523">
                  <c:v>2.8657999999999997</c:v>
                </c:pt>
                <c:pt idx="524">
                  <c:v>2.8635000000000002</c:v>
                </c:pt>
                <c:pt idx="525">
                  <c:v>2.8589000000000002</c:v>
                </c:pt>
                <c:pt idx="526">
                  <c:v>2.8589000000000002</c:v>
                </c:pt>
                <c:pt idx="527">
                  <c:v>2.9832000000000001</c:v>
                </c:pt>
                <c:pt idx="528">
                  <c:v>2.976</c:v>
                </c:pt>
                <c:pt idx="529">
                  <c:v>2.976</c:v>
                </c:pt>
                <c:pt idx="530">
                  <c:v>2.976</c:v>
                </c:pt>
                <c:pt idx="531">
                  <c:v>2.9663999999999997</c:v>
                </c:pt>
                <c:pt idx="532">
                  <c:v>2.9615999999999998</c:v>
                </c:pt>
                <c:pt idx="533">
                  <c:v>2.952</c:v>
                </c:pt>
                <c:pt idx="534">
                  <c:v>2.9472</c:v>
                </c:pt>
                <c:pt idx="535">
                  <c:v>2.9423999999999997</c:v>
                </c:pt>
                <c:pt idx="536">
                  <c:v>3.0575000000000001</c:v>
                </c:pt>
                <c:pt idx="537">
                  <c:v>3.0549999999999997</c:v>
                </c:pt>
                <c:pt idx="538">
                  <c:v>3.0525000000000002</c:v>
                </c:pt>
                <c:pt idx="539">
                  <c:v>3.0475000000000003</c:v>
                </c:pt>
                <c:pt idx="540">
                  <c:v>3.0475000000000003</c:v>
                </c:pt>
                <c:pt idx="541">
                  <c:v>3.0425000000000004</c:v>
                </c:pt>
                <c:pt idx="542">
                  <c:v>3.0350000000000001</c:v>
                </c:pt>
                <c:pt idx="543">
                  <c:v>3.0275000000000003</c:v>
                </c:pt>
                <c:pt idx="544">
                  <c:v>3.0225</c:v>
                </c:pt>
                <c:pt idx="545">
                  <c:v>3.0149999999999997</c:v>
                </c:pt>
                <c:pt idx="546">
                  <c:v>3.0049999999999999</c:v>
                </c:pt>
                <c:pt idx="547">
                  <c:v>3.0025000000000004</c:v>
                </c:pt>
                <c:pt idx="548">
                  <c:v>2.9975000000000001</c:v>
                </c:pt>
                <c:pt idx="549">
                  <c:v>2.9925000000000002</c:v>
                </c:pt>
                <c:pt idx="550">
                  <c:v>2.9925000000000002</c:v>
                </c:pt>
                <c:pt idx="551">
                  <c:v>2.9975000000000001</c:v>
                </c:pt>
                <c:pt idx="552">
                  <c:v>2.9950000000000001</c:v>
                </c:pt>
                <c:pt idx="553">
                  <c:v>2.9925000000000002</c:v>
                </c:pt>
                <c:pt idx="554">
                  <c:v>2.9899999999999998</c:v>
                </c:pt>
                <c:pt idx="555">
                  <c:v>2.9824999999999999</c:v>
                </c:pt>
                <c:pt idx="556">
                  <c:v>2.9775</c:v>
                </c:pt>
                <c:pt idx="557">
                  <c:v>2.9725000000000001</c:v>
                </c:pt>
                <c:pt idx="558">
                  <c:v>2.9649999999999999</c:v>
                </c:pt>
                <c:pt idx="559">
                  <c:v>3.1941000000000002</c:v>
                </c:pt>
                <c:pt idx="560">
                  <c:v>3.1859999999999999</c:v>
                </c:pt>
                <c:pt idx="561">
                  <c:v>3.1806000000000001</c:v>
                </c:pt>
                <c:pt idx="562">
                  <c:v>3.1806000000000001</c:v>
                </c:pt>
                <c:pt idx="563">
                  <c:v>3.1725000000000003</c:v>
                </c:pt>
                <c:pt idx="564">
                  <c:v>3.1589999999999998</c:v>
                </c:pt>
                <c:pt idx="565">
                  <c:v>3.1482000000000001</c:v>
                </c:pt>
                <c:pt idx="566">
                  <c:v>3.1374</c:v>
                </c:pt>
                <c:pt idx="567">
                  <c:v>3.1320000000000001</c:v>
                </c:pt>
                <c:pt idx="568">
                  <c:v>3.1158000000000001</c:v>
                </c:pt>
                <c:pt idx="569">
                  <c:v>3.1077000000000004</c:v>
                </c:pt>
                <c:pt idx="570">
                  <c:v>3.0915000000000004</c:v>
                </c:pt>
                <c:pt idx="571">
                  <c:v>3.0779999999999998</c:v>
                </c:pt>
                <c:pt idx="572">
                  <c:v>3.0645000000000002</c:v>
                </c:pt>
                <c:pt idx="573">
                  <c:v>3.0617999999999999</c:v>
                </c:pt>
                <c:pt idx="574">
                  <c:v>3.0699000000000001</c:v>
                </c:pt>
                <c:pt idx="575">
                  <c:v>3.0699000000000001</c:v>
                </c:pt>
                <c:pt idx="576">
                  <c:v>3.0807000000000002</c:v>
                </c:pt>
                <c:pt idx="577">
                  <c:v>3.0834000000000001</c:v>
                </c:pt>
                <c:pt idx="578">
                  <c:v>3.0915000000000004</c:v>
                </c:pt>
                <c:pt idx="579">
                  <c:v>3.0834000000000001</c:v>
                </c:pt>
                <c:pt idx="580">
                  <c:v>3.0834000000000001</c:v>
                </c:pt>
                <c:pt idx="581">
                  <c:v>3.0779999999999998</c:v>
                </c:pt>
                <c:pt idx="582">
                  <c:v>3.0699000000000001</c:v>
                </c:pt>
                <c:pt idx="583">
                  <c:v>3.0672000000000001</c:v>
                </c:pt>
                <c:pt idx="584">
                  <c:v>3.0672000000000001</c:v>
                </c:pt>
                <c:pt idx="585">
                  <c:v>3.0564</c:v>
                </c:pt>
                <c:pt idx="586">
                  <c:v>3.0645000000000002</c:v>
                </c:pt>
                <c:pt idx="587">
                  <c:v>3.0617999999999999</c:v>
                </c:pt>
                <c:pt idx="588">
                  <c:v>3.0591000000000004</c:v>
                </c:pt>
                <c:pt idx="589">
                  <c:v>3.0564</c:v>
                </c:pt>
                <c:pt idx="590">
                  <c:v>3.0509999999999997</c:v>
                </c:pt>
                <c:pt idx="591">
                  <c:v>3.0455999999999999</c:v>
                </c:pt>
                <c:pt idx="592">
                  <c:v>3.0402</c:v>
                </c:pt>
                <c:pt idx="593">
                  <c:v>3.0294000000000003</c:v>
                </c:pt>
                <c:pt idx="594">
                  <c:v>3.0267000000000004</c:v>
                </c:pt>
                <c:pt idx="595">
                  <c:v>3.0267000000000004</c:v>
                </c:pt>
                <c:pt idx="596">
                  <c:v>3.0159000000000002</c:v>
                </c:pt>
                <c:pt idx="597">
                  <c:v>3.0078000000000005</c:v>
                </c:pt>
                <c:pt idx="598">
                  <c:v>3.0186000000000006</c:v>
                </c:pt>
                <c:pt idx="599">
                  <c:v>3.0105</c:v>
                </c:pt>
                <c:pt idx="600">
                  <c:v>3.0078000000000005</c:v>
                </c:pt>
                <c:pt idx="601">
                  <c:v>2.9970000000000003</c:v>
                </c:pt>
                <c:pt idx="602">
                  <c:v>2.9862000000000006</c:v>
                </c:pt>
                <c:pt idx="603">
                  <c:v>2.9781</c:v>
                </c:pt>
                <c:pt idx="604">
                  <c:v>2.9646000000000003</c:v>
                </c:pt>
                <c:pt idx="605">
                  <c:v>2.9511000000000003</c:v>
                </c:pt>
                <c:pt idx="606">
                  <c:v>2.9484000000000004</c:v>
                </c:pt>
                <c:pt idx="607">
                  <c:v>2.9457</c:v>
                </c:pt>
                <c:pt idx="608">
                  <c:v>2.9376000000000002</c:v>
                </c:pt>
                <c:pt idx="609">
                  <c:v>2.9268000000000005</c:v>
                </c:pt>
                <c:pt idx="610">
                  <c:v>2.9268000000000005</c:v>
                </c:pt>
                <c:pt idx="611">
                  <c:v>2.9160000000000004</c:v>
                </c:pt>
                <c:pt idx="612">
                  <c:v>2.9133</c:v>
                </c:pt>
                <c:pt idx="613">
                  <c:v>2.9052000000000002</c:v>
                </c:pt>
                <c:pt idx="614">
                  <c:v>2.8944000000000005</c:v>
                </c:pt>
                <c:pt idx="615">
                  <c:v>2.8836000000000004</c:v>
                </c:pt>
                <c:pt idx="616">
                  <c:v>2.8728000000000002</c:v>
                </c:pt>
                <c:pt idx="617">
                  <c:v>2.8593000000000002</c:v>
                </c:pt>
                <c:pt idx="618">
                  <c:v>2.8620000000000005</c:v>
                </c:pt>
                <c:pt idx="619">
                  <c:v>3.0682</c:v>
                </c:pt>
                <c:pt idx="620">
                  <c:v>3.0652999999999997</c:v>
                </c:pt>
                <c:pt idx="621">
                  <c:v>3.0508000000000002</c:v>
                </c:pt>
                <c:pt idx="622">
                  <c:v>3.0508000000000002</c:v>
                </c:pt>
                <c:pt idx="623">
                  <c:v>3.0508000000000002</c:v>
                </c:pt>
                <c:pt idx="624">
                  <c:v>3.0566</c:v>
                </c:pt>
                <c:pt idx="625">
                  <c:v>3.0478999999999998</c:v>
                </c:pt>
                <c:pt idx="626">
                  <c:v>3.0420999999999996</c:v>
                </c:pt>
                <c:pt idx="627">
                  <c:v>3.0420999999999996</c:v>
                </c:pt>
                <c:pt idx="628">
                  <c:v>3.0362999999999998</c:v>
                </c:pt>
                <c:pt idx="629">
                  <c:v>3.0362999999999998</c:v>
                </c:pt>
                <c:pt idx="630">
                  <c:v>3.0362999999999998</c:v>
                </c:pt>
                <c:pt idx="631">
                  <c:v>3.0304999999999995</c:v>
                </c:pt>
                <c:pt idx="632">
                  <c:v>3.0276000000000001</c:v>
                </c:pt>
                <c:pt idx="633">
                  <c:v>3.016</c:v>
                </c:pt>
                <c:pt idx="634">
                  <c:v>3.0276000000000001</c:v>
                </c:pt>
                <c:pt idx="635">
                  <c:v>3.0304999999999995</c:v>
                </c:pt>
                <c:pt idx="636">
                  <c:v>3.0392000000000001</c:v>
                </c:pt>
                <c:pt idx="637">
                  <c:v>3.0304999999999995</c:v>
                </c:pt>
                <c:pt idx="638">
                  <c:v>3.0246999999999997</c:v>
                </c:pt>
                <c:pt idx="639">
                  <c:v>3.0276000000000001</c:v>
                </c:pt>
                <c:pt idx="640">
                  <c:v>3.0276000000000001</c:v>
                </c:pt>
                <c:pt idx="641">
                  <c:v>3.0217999999999998</c:v>
                </c:pt>
                <c:pt idx="642">
                  <c:v>3.3376000000000001</c:v>
                </c:pt>
                <c:pt idx="643">
                  <c:v>3.3344000000000005</c:v>
                </c:pt>
                <c:pt idx="644">
                  <c:v>3.3376000000000001</c:v>
                </c:pt>
                <c:pt idx="645">
                  <c:v>3.3311999999999999</c:v>
                </c:pt>
                <c:pt idx="646">
                  <c:v>3.3439999999999999</c:v>
                </c:pt>
                <c:pt idx="647">
                  <c:v>3.3408000000000002</c:v>
                </c:pt>
                <c:pt idx="648">
                  <c:v>3.3472000000000004</c:v>
                </c:pt>
                <c:pt idx="649">
                  <c:v>3.3472000000000004</c:v>
                </c:pt>
                <c:pt idx="650">
                  <c:v>3.3632</c:v>
                </c:pt>
                <c:pt idx="651">
                  <c:v>3.3536000000000001</c:v>
                </c:pt>
                <c:pt idx="652">
                  <c:v>3.3472000000000004</c:v>
                </c:pt>
                <c:pt idx="653">
                  <c:v>3.3439999999999999</c:v>
                </c:pt>
                <c:pt idx="654">
                  <c:v>3.3408000000000002</c:v>
                </c:pt>
                <c:pt idx="655">
                  <c:v>3.3376000000000001</c:v>
                </c:pt>
                <c:pt idx="656">
                  <c:v>3.3408000000000002</c:v>
                </c:pt>
                <c:pt idx="657">
                  <c:v>3.3344000000000005</c:v>
                </c:pt>
                <c:pt idx="658">
                  <c:v>3.3472000000000004</c:v>
                </c:pt>
                <c:pt idx="659">
                  <c:v>3.3408000000000002</c:v>
                </c:pt>
                <c:pt idx="660">
                  <c:v>3.3472000000000004</c:v>
                </c:pt>
                <c:pt idx="661">
                  <c:v>3.3472000000000004</c:v>
                </c:pt>
                <c:pt idx="662">
                  <c:v>3.3536000000000001</c:v>
                </c:pt>
                <c:pt idx="663">
                  <c:v>3.3600000000000003</c:v>
                </c:pt>
                <c:pt idx="664">
                  <c:v>3.3567999999999998</c:v>
                </c:pt>
                <c:pt idx="665">
                  <c:v>3.3567999999999998</c:v>
                </c:pt>
                <c:pt idx="666">
                  <c:v>3.3536000000000001</c:v>
                </c:pt>
                <c:pt idx="667">
                  <c:v>3.3472000000000004</c:v>
                </c:pt>
                <c:pt idx="668">
                  <c:v>3.3439999999999999</c:v>
                </c:pt>
                <c:pt idx="669">
                  <c:v>3.3376000000000001</c:v>
                </c:pt>
                <c:pt idx="670">
                  <c:v>3.3439999999999999</c:v>
                </c:pt>
                <c:pt idx="671">
                  <c:v>3.3439999999999999</c:v>
                </c:pt>
                <c:pt idx="672">
                  <c:v>3.3439999999999999</c:v>
                </c:pt>
                <c:pt idx="673">
                  <c:v>3.3344000000000005</c:v>
                </c:pt>
                <c:pt idx="674">
                  <c:v>3.3247999999999998</c:v>
                </c:pt>
                <c:pt idx="675">
                  <c:v>3.3119999999999998</c:v>
                </c:pt>
                <c:pt idx="676">
                  <c:v>3.3119999999999998</c:v>
                </c:pt>
                <c:pt idx="677">
                  <c:v>3.3024000000000004</c:v>
                </c:pt>
                <c:pt idx="678">
                  <c:v>3.3088000000000002</c:v>
                </c:pt>
                <c:pt idx="679">
                  <c:v>3.6224999999999996</c:v>
                </c:pt>
                <c:pt idx="680">
                  <c:v>3.6224999999999996</c:v>
                </c:pt>
                <c:pt idx="681">
                  <c:v>3.6084999999999998</c:v>
                </c:pt>
                <c:pt idx="682">
                  <c:v>3.6190000000000002</c:v>
                </c:pt>
                <c:pt idx="683">
                  <c:v>3.6260000000000003</c:v>
                </c:pt>
                <c:pt idx="684">
                  <c:v>3.6294999999999997</c:v>
                </c:pt>
                <c:pt idx="685">
                  <c:v>3.6190000000000002</c:v>
                </c:pt>
                <c:pt idx="686">
                  <c:v>3.605</c:v>
                </c:pt>
                <c:pt idx="687">
                  <c:v>3.605</c:v>
                </c:pt>
                <c:pt idx="688">
                  <c:v>3.5979999999999999</c:v>
                </c:pt>
                <c:pt idx="689">
                  <c:v>3.5979999999999999</c:v>
                </c:pt>
                <c:pt idx="690">
                  <c:v>3.5874999999999995</c:v>
                </c:pt>
                <c:pt idx="691">
                  <c:v>3.5804999999999998</c:v>
                </c:pt>
                <c:pt idx="692">
                  <c:v>3.5700000000000003</c:v>
                </c:pt>
                <c:pt idx="693">
                  <c:v>3.556</c:v>
                </c:pt>
                <c:pt idx="694">
                  <c:v>3.5734999999999997</c:v>
                </c:pt>
                <c:pt idx="695">
                  <c:v>3.5734999999999997</c:v>
                </c:pt>
                <c:pt idx="696">
                  <c:v>3.5804999999999998</c:v>
                </c:pt>
                <c:pt idx="697">
                  <c:v>3.5840000000000001</c:v>
                </c:pt>
                <c:pt idx="698">
                  <c:v>3.5804999999999998</c:v>
                </c:pt>
                <c:pt idx="699">
                  <c:v>3.577</c:v>
                </c:pt>
                <c:pt idx="700">
                  <c:v>3.5700000000000003</c:v>
                </c:pt>
                <c:pt idx="701">
                  <c:v>3.5664999999999996</c:v>
                </c:pt>
                <c:pt idx="702">
                  <c:v>3.5630000000000002</c:v>
                </c:pt>
                <c:pt idx="703">
                  <c:v>3.9702000000000002</c:v>
                </c:pt>
                <c:pt idx="704">
                  <c:v>3.9702000000000002</c:v>
                </c:pt>
                <c:pt idx="705">
                  <c:v>3.9506999999999994</c:v>
                </c:pt>
                <c:pt idx="706">
                  <c:v>3.9779999999999998</c:v>
                </c:pt>
                <c:pt idx="707">
                  <c:v>3.9818999999999996</c:v>
                </c:pt>
                <c:pt idx="708">
                  <c:v>3.9857999999999998</c:v>
                </c:pt>
                <c:pt idx="709">
                  <c:v>3.9779999999999998</c:v>
                </c:pt>
                <c:pt idx="710">
                  <c:v>3.9702000000000002</c:v>
                </c:pt>
                <c:pt idx="711">
                  <c:v>3.9779999999999998</c:v>
                </c:pt>
                <c:pt idx="712">
                  <c:v>3.9740999999999995</c:v>
                </c:pt>
                <c:pt idx="713">
                  <c:v>3.9779999999999998</c:v>
                </c:pt>
                <c:pt idx="714">
                  <c:v>3.9857999999999998</c:v>
                </c:pt>
                <c:pt idx="715">
                  <c:v>3.9818999999999996</c:v>
                </c:pt>
                <c:pt idx="716">
                  <c:v>3.9857999999999998</c:v>
                </c:pt>
                <c:pt idx="717">
                  <c:v>3.9779999999999998</c:v>
                </c:pt>
                <c:pt idx="718">
                  <c:v>4.0014000000000003</c:v>
                </c:pt>
                <c:pt idx="719">
                  <c:v>3.9974999999999996</c:v>
                </c:pt>
                <c:pt idx="720">
                  <c:v>3.9974999999999996</c:v>
                </c:pt>
                <c:pt idx="721">
                  <c:v>3.9857999999999998</c:v>
                </c:pt>
                <c:pt idx="722">
                  <c:v>3.9624000000000001</c:v>
                </c:pt>
                <c:pt idx="723">
                  <c:v>3.9584999999999995</c:v>
                </c:pt>
                <c:pt idx="724">
                  <c:v>3.9468000000000001</c:v>
                </c:pt>
                <c:pt idx="725">
                  <c:v>4.4352</c:v>
                </c:pt>
                <c:pt idx="726">
                  <c:v>4.4395999999999995</c:v>
                </c:pt>
                <c:pt idx="727">
                  <c:v>4.4307999999999996</c:v>
                </c:pt>
                <c:pt idx="728">
                  <c:v>4.4131999999999998</c:v>
                </c:pt>
                <c:pt idx="729">
                  <c:v>4.4131999999999998</c:v>
                </c:pt>
                <c:pt idx="730">
                  <c:v>4.3912000000000004</c:v>
                </c:pt>
                <c:pt idx="731">
                  <c:v>4.4000000000000004</c:v>
                </c:pt>
                <c:pt idx="732">
                  <c:v>4.4000000000000004</c:v>
                </c:pt>
                <c:pt idx="733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92-4674-BD81-55219808A6BF}"/>
            </c:ext>
          </c:extLst>
        </c:ser>
        <c:ser>
          <c:idx val="4"/>
          <c:order val="4"/>
          <c:tx>
            <c:strRef>
              <c:f>'Dati base'!$N$1</c:f>
              <c:strCache>
                <c:ptCount val="1"/>
                <c:pt idx="0">
                  <c:v> P.Rival.ReddDisp.OCSE 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'Dati base'!$I$2:$I$735</c:f>
              <c:numCache>
                <c:formatCode>m/d/yyyy</c:formatCode>
                <c:ptCount val="734"/>
                <c:pt idx="0">
                  <c:v>21459</c:v>
                </c:pt>
                <c:pt idx="1">
                  <c:v>21520</c:v>
                </c:pt>
                <c:pt idx="2">
                  <c:v>21582</c:v>
                </c:pt>
                <c:pt idx="3">
                  <c:v>21641</c:v>
                </c:pt>
                <c:pt idx="4">
                  <c:v>21702</c:v>
                </c:pt>
                <c:pt idx="5">
                  <c:v>21794</c:v>
                </c:pt>
                <c:pt idx="6">
                  <c:v>21916</c:v>
                </c:pt>
                <c:pt idx="7">
                  <c:v>21976</c:v>
                </c:pt>
                <c:pt idx="8">
                  <c:v>22037</c:v>
                </c:pt>
                <c:pt idx="9">
                  <c:v>22098</c:v>
                </c:pt>
                <c:pt idx="10">
                  <c:v>22160</c:v>
                </c:pt>
                <c:pt idx="11">
                  <c:v>22221</c:v>
                </c:pt>
                <c:pt idx="12">
                  <c:v>22282</c:v>
                </c:pt>
                <c:pt idx="13">
                  <c:v>22341</c:v>
                </c:pt>
                <c:pt idx="14">
                  <c:v>22402</c:v>
                </c:pt>
                <c:pt idx="15">
                  <c:v>22463</c:v>
                </c:pt>
                <c:pt idx="16">
                  <c:v>22525</c:v>
                </c:pt>
                <c:pt idx="17">
                  <c:v>22586</c:v>
                </c:pt>
                <c:pt idx="18">
                  <c:v>22647</c:v>
                </c:pt>
                <c:pt idx="19">
                  <c:v>22678</c:v>
                </c:pt>
                <c:pt idx="20">
                  <c:v>22706</c:v>
                </c:pt>
                <c:pt idx="21">
                  <c:v>22737</c:v>
                </c:pt>
                <c:pt idx="22">
                  <c:v>22798</c:v>
                </c:pt>
                <c:pt idx="23">
                  <c:v>22828</c:v>
                </c:pt>
                <c:pt idx="24">
                  <c:v>22859</c:v>
                </c:pt>
                <c:pt idx="25">
                  <c:v>22890</c:v>
                </c:pt>
                <c:pt idx="26">
                  <c:v>22920</c:v>
                </c:pt>
                <c:pt idx="27">
                  <c:v>22951</c:v>
                </c:pt>
                <c:pt idx="28">
                  <c:v>23012</c:v>
                </c:pt>
                <c:pt idx="29">
                  <c:v>23071</c:v>
                </c:pt>
                <c:pt idx="30">
                  <c:v>23132</c:v>
                </c:pt>
                <c:pt idx="31">
                  <c:v>23163</c:v>
                </c:pt>
                <c:pt idx="32">
                  <c:v>23193</c:v>
                </c:pt>
                <c:pt idx="33">
                  <c:v>23224</c:v>
                </c:pt>
                <c:pt idx="34">
                  <c:v>23255</c:v>
                </c:pt>
                <c:pt idx="35">
                  <c:v>23285</c:v>
                </c:pt>
                <c:pt idx="36">
                  <c:v>23316</c:v>
                </c:pt>
                <c:pt idx="37">
                  <c:v>23346</c:v>
                </c:pt>
                <c:pt idx="38">
                  <c:v>23377</c:v>
                </c:pt>
                <c:pt idx="39">
                  <c:v>23408</c:v>
                </c:pt>
                <c:pt idx="40">
                  <c:v>23437</c:v>
                </c:pt>
                <c:pt idx="41">
                  <c:v>23468</c:v>
                </c:pt>
                <c:pt idx="42">
                  <c:v>23498</c:v>
                </c:pt>
                <c:pt idx="43">
                  <c:v>23529</c:v>
                </c:pt>
                <c:pt idx="44">
                  <c:v>23559</c:v>
                </c:pt>
                <c:pt idx="45">
                  <c:v>23590</c:v>
                </c:pt>
                <c:pt idx="46">
                  <c:v>23621</c:v>
                </c:pt>
                <c:pt idx="47">
                  <c:v>23651</c:v>
                </c:pt>
                <c:pt idx="48">
                  <c:v>23682</c:v>
                </c:pt>
                <c:pt idx="49">
                  <c:v>23712</c:v>
                </c:pt>
                <c:pt idx="50">
                  <c:v>23743</c:v>
                </c:pt>
                <c:pt idx="51">
                  <c:v>23774</c:v>
                </c:pt>
                <c:pt idx="52">
                  <c:v>23802</c:v>
                </c:pt>
                <c:pt idx="53">
                  <c:v>23833</c:v>
                </c:pt>
                <c:pt idx="54">
                  <c:v>23863</c:v>
                </c:pt>
                <c:pt idx="55">
                  <c:v>23894</c:v>
                </c:pt>
                <c:pt idx="56">
                  <c:v>23924</c:v>
                </c:pt>
                <c:pt idx="57">
                  <c:v>23955</c:v>
                </c:pt>
                <c:pt idx="58">
                  <c:v>23986</c:v>
                </c:pt>
                <c:pt idx="59">
                  <c:v>24016</c:v>
                </c:pt>
                <c:pt idx="60">
                  <c:v>24047</c:v>
                </c:pt>
                <c:pt idx="61">
                  <c:v>24077</c:v>
                </c:pt>
                <c:pt idx="62">
                  <c:v>24108</c:v>
                </c:pt>
                <c:pt idx="63">
                  <c:v>24139</c:v>
                </c:pt>
                <c:pt idx="64">
                  <c:v>24167</c:v>
                </c:pt>
                <c:pt idx="65">
                  <c:v>24198</c:v>
                </c:pt>
                <c:pt idx="66">
                  <c:v>24228</c:v>
                </c:pt>
                <c:pt idx="67">
                  <c:v>24259</c:v>
                </c:pt>
                <c:pt idx="68">
                  <c:v>24289</c:v>
                </c:pt>
                <c:pt idx="69">
                  <c:v>24320</c:v>
                </c:pt>
                <c:pt idx="70">
                  <c:v>24351</c:v>
                </c:pt>
                <c:pt idx="71">
                  <c:v>24381</c:v>
                </c:pt>
                <c:pt idx="72">
                  <c:v>24412</c:v>
                </c:pt>
                <c:pt idx="73">
                  <c:v>24442</c:v>
                </c:pt>
                <c:pt idx="74">
                  <c:v>24473</c:v>
                </c:pt>
                <c:pt idx="75">
                  <c:v>24504</c:v>
                </c:pt>
                <c:pt idx="76">
                  <c:v>24532</c:v>
                </c:pt>
                <c:pt idx="77">
                  <c:v>24563</c:v>
                </c:pt>
                <c:pt idx="78">
                  <c:v>24593</c:v>
                </c:pt>
                <c:pt idx="79">
                  <c:v>24624</c:v>
                </c:pt>
                <c:pt idx="80">
                  <c:v>24654</c:v>
                </c:pt>
                <c:pt idx="81">
                  <c:v>24685</c:v>
                </c:pt>
                <c:pt idx="82">
                  <c:v>24716</c:v>
                </c:pt>
                <c:pt idx="83">
                  <c:v>24746</c:v>
                </c:pt>
                <c:pt idx="84">
                  <c:v>24777</c:v>
                </c:pt>
                <c:pt idx="85">
                  <c:v>24807</c:v>
                </c:pt>
                <c:pt idx="86">
                  <c:v>24838</c:v>
                </c:pt>
                <c:pt idx="87">
                  <c:v>24869</c:v>
                </c:pt>
                <c:pt idx="88">
                  <c:v>24898</c:v>
                </c:pt>
                <c:pt idx="89">
                  <c:v>24929</c:v>
                </c:pt>
                <c:pt idx="90">
                  <c:v>24959</c:v>
                </c:pt>
                <c:pt idx="91">
                  <c:v>24990</c:v>
                </c:pt>
                <c:pt idx="92">
                  <c:v>25020</c:v>
                </c:pt>
                <c:pt idx="93">
                  <c:v>25051</c:v>
                </c:pt>
                <c:pt idx="94">
                  <c:v>25082</c:v>
                </c:pt>
                <c:pt idx="95">
                  <c:v>25112</c:v>
                </c:pt>
                <c:pt idx="96">
                  <c:v>25143</c:v>
                </c:pt>
                <c:pt idx="97">
                  <c:v>25173</c:v>
                </c:pt>
                <c:pt idx="98">
                  <c:v>25204</c:v>
                </c:pt>
                <c:pt idx="99">
                  <c:v>25235</c:v>
                </c:pt>
                <c:pt idx="100">
                  <c:v>25263</c:v>
                </c:pt>
                <c:pt idx="101">
                  <c:v>25294</c:v>
                </c:pt>
                <c:pt idx="102">
                  <c:v>25324</c:v>
                </c:pt>
                <c:pt idx="103">
                  <c:v>25355</c:v>
                </c:pt>
                <c:pt idx="104">
                  <c:v>25385</c:v>
                </c:pt>
                <c:pt idx="105">
                  <c:v>25416</c:v>
                </c:pt>
                <c:pt idx="106">
                  <c:v>25447</c:v>
                </c:pt>
                <c:pt idx="107">
                  <c:v>25477</c:v>
                </c:pt>
                <c:pt idx="108">
                  <c:v>25508</c:v>
                </c:pt>
                <c:pt idx="109">
                  <c:v>25538</c:v>
                </c:pt>
                <c:pt idx="110">
                  <c:v>25569</c:v>
                </c:pt>
                <c:pt idx="111">
                  <c:v>25600</c:v>
                </c:pt>
                <c:pt idx="112">
                  <c:v>25628</c:v>
                </c:pt>
                <c:pt idx="113">
                  <c:v>25659</c:v>
                </c:pt>
                <c:pt idx="114">
                  <c:v>25689</c:v>
                </c:pt>
                <c:pt idx="115">
                  <c:v>25720</c:v>
                </c:pt>
                <c:pt idx="116">
                  <c:v>25750</c:v>
                </c:pt>
                <c:pt idx="117">
                  <c:v>25781</c:v>
                </c:pt>
                <c:pt idx="118">
                  <c:v>25812</c:v>
                </c:pt>
                <c:pt idx="119">
                  <c:v>25842</c:v>
                </c:pt>
                <c:pt idx="120">
                  <c:v>25873</c:v>
                </c:pt>
                <c:pt idx="121">
                  <c:v>25903</c:v>
                </c:pt>
                <c:pt idx="122">
                  <c:v>25934</c:v>
                </c:pt>
                <c:pt idx="123">
                  <c:v>25965</c:v>
                </c:pt>
                <c:pt idx="124">
                  <c:v>25993</c:v>
                </c:pt>
                <c:pt idx="125">
                  <c:v>26024</c:v>
                </c:pt>
                <c:pt idx="126">
                  <c:v>26054</c:v>
                </c:pt>
                <c:pt idx="127">
                  <c:v>26085</c:v>
                </c:pt>
                <c:pt idx="128">
                  <c:v>26115</c:v>
                </c:pt>
                <c:pt idx="129">
                  <c:v>26146</c:v>
                </c:pt>
                <c:pt idx="130">
                  <c:v>26177</c:v>
                </c:pt>
                <c:pt idx="131">
                  <c:v>26207</c:v>
                </c:pt>
                <c:pt idx="132">
                  <c:v>26238</c:v>
                </c:pt>
                <c:pt idx="133">
                  <c:v>26268</c:v>
                </c:pt>
                <c:pt idx="134">
                  <c:v>26299</c:v>
                </c:pt>
                <c:pt idx="135">
                  <c:v>26330</c:v>
                </c:pt>
                <c:pt idx="136">
                  <c:v>26359</c:v>
                </c:pt>
                <c:pt idx="137">
                  <c:v>26390</c:v>
                </c:pt>
                <c:pt idx="138">
                  <c:v>26420</c:v>
                </c:pt>
                <c:pt idx="139">
                  <c:v>26451</c:v>
                </c:pt>
                <c:pt idx="140">
                  <c:v>26481</c:v>
                </c:pt>
                <c:pt idx="141">
                  <c:v>26512</c:v>
                </c:pt>
                <c:pt idx="142">
                  <c:v>26543</c:v>
                </c:pt>
                <c:pt idx="143">
                  <c:v>26573</c:v>
                </c:pt>
                <c:pt idx="144">
                  <c:v>26604</c:v>
                </c:pt>
                <c:pt idx="145">
                  <c:v>26634</c:v>
                </c:pt>
                <c:pt idx="146">
                  <c:v>26665</c:v>
                </c:pt>
                <c:pt idx="147">
                  <c:v>26696</c:v>
                </c:pt>
                <c:pt idx="148">
                  <c:v>26724</c:v>
                </c:pt>
                <c:pt idx="149">
                  <c:v>26755</c:v>
                </c:pt>
                <c:pt idx="150">
                  <c:v>26785</c:v>
                </c:pt>
                <c:pt idx="151">
                  <c:v>26816</c:v>
                </c:pt>
                <c:pt idx="152">
                  <c:v>26846</c:v>
                </c:pt>
                <c:pt idx="153">
                  <c:v>26877</c:v>
                </c:pt>
                <c:pt idx="154">
                  <c:v>26908</c:v>
                </c:pt>
                <c:pt idx="155">
                  <c:v>26938</c:v>
                </c:pt>
                <c:pt idx="156">
                  <c:v>26969</c:v>
                </c:pt>
                <c:pt idx="157">
                  <c:v>26999</c:v>
                </c:pt>
                <c:pt idx="158">
                  <c:v>27030</c:v>
                </c:pt>
                <c:pt idx="159">
                  <c:v>27061</c:v>
                </c:pt>
                <c:pt idx="160">
                  <c:v>27089</c:v>
                </c:pt>
                <c:pt idx="161">
                  <c:v>27120</c:v>
                </c:pt>
                <c:pt idx="162">
                  <c:v>27150</c:v>
                </c:pt>
                <c:pt idx="163">
                  <c:v>27181</c:v>
                </c:pt>
                <c:pt idx="164">
                  <c:v>27211</c:v>
                </c:pt>
                <c:pt idx="165">
                  <c:v>27242</c:v>
                </c:pt>
                <c:pt idx="166">
                  <c:v>27273</c:v>
                </c:pt>
                <c:pt idx="167">
                  <c:v>27303</c:v>
                </c:pt>
                <c:pt idx="168">
                  <c:v>27334</c:v>
                </c:pt>
                <c:pt idx="169">
                  <c:v>27364</c:v>
                </c:pt>
                <c:pt idx="170">
                  <c:v>27395</c:v>
                </c:pt>
                <c:pt idx="171">
                  <c:v>27426</c:v>
                </c:pt>
                <c:pt idx="172">
                  <c:v>27454</c:v>
                </c:pt>
                <c:pt idx="173">
                  <c:v>27485</c:v>
                </c:pt>
                <c:pt idx="174">
                  <c:v>27515</c:v>
                </c:pt>
                <c:pt idx="175">
                  <c:v>27546</c:v>
                </c:pt>
                <c:pt idx="176">
                  <c:v>27576</c:v>
                </c:pt>
                <c:pt idx="177">
                  <c:v>27607</c:v>
                </c:pt>
                <c:pt idx="178">
                  <c:v>27638</c:v>
                </c:pt>
                <c:pt idx="179">
                  <c:v>27668</c:v>
                </c:pt>
                <c:pt idx="180">
                  <c:v>27699</c:v>
                </c:pt>
                <c:pt idx="181">
                  <c:v>27729</c:v>
                </c:pt>
                <c:pt idx="182">
                  <c:v>27760</c:v>
                </c:pt>
                <c:pt idx="183">
                  <c:v>27791</c:v>
                </c:pt>
                <c:pt idx="184">
                  <c:v>27820</c:v>
                </c:pt>
                <c:pt idx="185">
                  <c:v>27851</c:v>
                </c:pt>
                <c:pt idx="186">
                  <c:v>27881</c:v>
                </c:pt>
                <c:pt idx="187">
                  <c:v>27912</c:v>
                </c:pt>
                <c:pt idx="188">
                  <c:v>27942</c:v>
                </c:pt>
                <c:pt idx="189">
                  <c:v>27973</c:v>
                </c:pt>
                <c:pt idx="190">
                  <c:v>28004</c:v>
                </c:pt>
                <c:pt idx="191">
                  <c:v>28034</c:v>
                </c:pt>
                <c:pt idx="192">
                  <c:v>28065</c:v>
                </c:pt>
                <c:pt idx="193">
                  <c:v>28095</c:v>
                </c:pt>
                <c:pt idx="194">
                  <c:v>27760</c:v>
                </c:pt>
                <c:pt idx="195">
                  <c:v>28157</c:v>
                </c:pt>
                <c:pt idx="196">
                  <c:v>28185</c:v>
                </c:pt>
                <c:pt idx="197">
                  <c:v>28216</c:v>
                </c:pt>
                <c:pt idx="198">
                  <c:v>28246</c:v>
                </c:pt>
                <c:pt idx="199">
                  <c:v>28277</c:v>
                </c:pt>
                <c:pt idx="200">
                  <c:v>28307</c:v>
                </c:pt>
                <c:pt idx="201">
                  <c:v>28338</c:v>
                </c:pt>
                <c:pt idx="202">
                  <c:v>28369</c:v>
                </c:pt>
                <c:pt idx="203">
                  <c:v>28399</c:v>
                </c:pt>
                <c:pt idx="204">
                  <c:v>28430</c:v>
                </c:pt>
                <c:pt idx="205">
                  <c:v>28460</c:v>
                </c:pt>
                <c:pt idx="206">
                  <c:v>28491</c:v>
                </c:pt>
                <c:pt idx="207">
                  <c:v>28522</c:v>
                </c:pt>
                <c:pt idx="208">
                  <c:v>28550</c:v>
                </c:pt>
                <c:pt idx="209">
                  <c:v>28581</c:v>
                </c:pt>
                <c:pt idx="210">
                  <c:v>28611</c:v>
                </c:pt>
                <c:pt idx="211">
                  <c:v>28642</c:v>
                </c:pt>
                <c:pt idx="212">
                  <c:v>28672</c:v>
                </c:pt>
                <c:pt idx="213">
                  <c:v>28703</c:v>
                </c:pt>
                <c:pt idx="214">
                  <c:v>28734</c:v>
                </c:pt>
                <c:pt idx="215">
                  <c:v>28764</c:v>
                </c:pt>
                <c:pt idx="216">
                  <c:v>28795</c:v>
                </c:pt>
                <c:pt idx="217">
                  <c:v>28825</c:v>
                </c:pt>
                <c:pt idx="218">
                  <c:v>28856</c:v>
                </c:pt>
                <c:pt idx="219">
                  <c:v>28887</c:v>
                </c:pt>
                <c:pt idx="220">
                  <c:v>28915</c:v>
                </c:pt>
                <c:pt idx="221">
                  <c:v>28946</c:v>
                </c:pt>
                <c:pt idx="222">
                  <c:v>28976</c:v>
                </c:pt>
                <c:pt idx="223">
                  <c:v>29007</c:v>
                </c:pt>
                <c:pt idx="224">
                  <c:v>29037</c:v>
                </c:pt>
                <c:pt idx="225">
                  <c:v>29068</c:v>
                </c:pt>
                <c:pt idx="226">
                  <c:v>29099</c:v>
                </c:pt>
                <c:pt idx="227">
                  <c:v>29129</c:v>
                </c:pt>
                <c:pt idx="228">
                  <c:v>29160</c:v>
                </c:pt>
                <c:pt idx="229">
                  <c:v>29190</c:v>
                </c:pt>
                <c:pt idx="230">
                  <c:v>29221</c:v>
                </c:pt>
                <c:pt idx="231">
                  <c:v>29252</c:v>
                </c:pt>
                <c:pt idx="232">
                  <c:v>29281</c:v>
                </c:pt>
                <c:pt idx="233">
                  <c:v>29312</c:v>
                </c:pt>
                <c:pt idx="234">
                  <c:v>29342</c:v>
                </c:pt>
                <c:pt idx="235">
                  <c:v>29373</c:v>
                </c:pt>
                <c:pt idx="236">
                  <c:v>29403</c:v>
                </c:pt>
                <c:pt idx="237">
                  <c:v>29434</c:v>
                </c:pt>
                <c:pt idx="238">
                  <c:v>29465</c:v>
                </c:pt>
                <c:pt idx="239">
                  <c:v>29495</c:v>
                </c:pt>
                <c:pt idx="240">
                  <c:v>29526</c:v>
                </c:pt>
                <c:pt idx="241">
                  <c:v>29556</c:v>
                </c:pt>
                <c:pt idx="242">
                  <c:v>29587</c:v>
                </c:pt>
                <c:pt idx="243">
                  <c:v>29618</c:v>
                </c:pt>
                <c:pt idx="244">
                  <c:v>29646</c:v>
                </c:pt>
                <c:pt idx="245">
                  <c:v>29677</c:v>
                </c:pt>
                <c:pt idx="246">
                  <c:v>29707</c:v>
                </c:pt>
                <c:pt idx="247">
                  <c:v>29738</c:v>
                </c:pt>
                <c:pt idx="248">
                  <c:v>29768</c:v>
                </c:pt>
                <c:pt idx="249">
                  <c:v>29799</c:v>
                </c:pt>
                <c:pt idx="250">
                  <c:v>29830</c:v>
                </c:pt>
                <c:pt idx="251">
                  <c:v>29860</c:v>
                </c:pt>
                <c:pt idx="252">
                  <c:v>29891</c:v>
                </c:pt>
                <c:pt idx="253">
                  <c:v>29921</c:v>
                </c:pt>
                <c:pt idx="254">
                  <c:v>29952</c:v>
                </c:pt>
                <c:pt idx="255">
                  <c:v>29983</c:v>
                </c:pt>
                <c:pt idx="256">
                  <c:v>30011</c:v>
                </c:pt>
                <c:pt idx="257">
                  <c:v>30042</c:v>
                </c:pt>
                <c:pt idx="258">
                  <c:v>30072</c:v>
                </c:pt>
                <c:pt idx="259">
                  <c:v>30103</c:v>
                </c:pt>
                <c:pt idx="260">
                  <c:v>30133</c:v>
                </c:pt>
                <c:pt idx="261">
                  <c:v>30164</c:v>
                </c:pt>
                <c:pt idx="262">
                  <c:v>30195</c:v>
                </c:pt>
                <c:pt idx="263">
                  <c:v>30225</c:v>
                </c:pt>
                <c:pt idx="264">
                  <c:v>30256</c:v>
                </c:pt>
                <c:pt idx="265">
                  <c:v>30286</c:v>
                </c:pt>
                <c:pt idx="266">
                  <c:v>30317</c:v>
                </c:pt>
                <c:pt idx="267">
                  <c:v>30348</c:v>
                </c:pt>
                <c:pt idx="268">
                  <c:v>30376</c:v>
                </c:pt>
                <c:pt idx="269">
                  <c:v>30407</c:v>
                </c:pt>
                <c:pt idx="270">
                  <c:v>30437</c:v>
                </c:pt>
                <c:pt idx="271">
                  <c:v>30468</c:v>
                </c:pt>
                <c:pt idx="272">
                  <c:v>30498</c:v>
                </c:pt>
                <c:pt idx="273">
                  <c:v>30529</c:v>
                </c:pt>
                <c:pt idx="274">
                  <c:v>30560</c:v>
                </c:pt>
                <c:pt idx="275">
                  <c:v>30590</c:v>
                </c:pt>
                <c:pt idx="276">
                  <c:v>30621</c:v>
                </c:pt>
                <c:pt idx="277">
                  <c:v>30651</c:v>
                </c:pt>
                <c:pt idx="278">
                  <c:v>30682</c:v>
                </c:pt>
                <c:pt idx="279">
                  <c:v>30713</c:v>
                </c:pt>
                <c:pt idx="280">
                  <c:v>30742</c:v>
                </c:pt>
                <c:pt idx="281">
                  <c:v>30773</c:v>
                </c:pt>
                <c:pt idx="282">
                  <c:v>30803</c:v>
                </c:pt>
                <c:pt idx="283">
                  <c:v>30834</c:v>
                </c:pt>
                <c:pt idx="284">
                  <c:v>30864</c:v>
                </c:pt>
                <c:pt idx="285">
                  <c:v>30895</c:v>
                </c:pt>
                <c:pt idx="286">
                  <c:v>30926</c:v>
                </c:pt>
                <c:pt idx="287">
                  <c:v>30956</c:v>
                </c:pt>
                <c:pt idx="288">
                  <c:v>30987</c:v>
                </c:pt>
                <c:pt idx="289">
                  <c:v>31017</c:v>
                </c:pt>
                <c:pt idx="290">
                  <c:v>31048</c:v>
                </c:pt>
                <c:pt idx="291">
                  <c:v>31079</c:v>
                </c:pt>
                <c:pt idx="292">
                  <c:v>31107</c:v>
                </c:pt>
                <c:pt idx="293">
                  <c:v>31138</c:v>
                </c:pt>
                <c:pt idx="294">
                  <c:v>31168</c:v>
                </c:pt>
                <c:pt idx="295">
                  <c:v>31199</c:v>
                </c:pt>
                <c:pt idx="296">
                  <c:v>31229</c:v>
                </c:pt>
                <c:pt idx="297">
                  <c:v>31260</c:v>
                </c:pt>
                <c:pt idx="298">
                  <c:v>31291</c:v>
                </c:pt>
                <c:pt idx="299">
                  <c:v>31321</c:v>
                </c:pt>
                <c:pt idx="300">
                  <c:v>31352</c:v>
                </c:pt>
                <c:pt idx="301">
                  <c:v>31382</c:v>
                </c:pt>
                <c:pt idx="302">
                  <c:v>31413</c:v>
                </c:pt>
                <c:pt idx="303">
                  <c:v>31444</c:v>
                </c:pt>
                <c:pt idx="304">
                  <c:v>31472</c:v>
                </c:pt>
                <c:pt idx="305">
                  <c:v>31503</c:v>
                </c:pt>
                <c:pt idx="306">
                  <c:v>31533</c:v>
                </c:pt>
                <c:pt idx="307">
                  <c:v>31564</c:v>
                </c:pt>
                <c:pt idx="308">
                  <c:v>31594</c:v>
                </c:pt>
                <c:pt idx="309">
                  <c:v>31625</c:v>
                </c:pt>
                <c:pt idx="310">
                  <c:v>31656</c:v>
                </c:pt>
                <c:pt idx="311">
                  <c:v>31686</c:v>
                </c:pt>
                <c:pt idx="312">
                  <c:v>31717</c:v>
                </c:pt>
                <c:pt idx="313">
                  <c:v>31747</c:v>
                </c:pt>
                <c:pt idx="314">
                  <c:v>31778</c:v>
                </c:pt>
                <c:pt idx="315">
                  <c:v>31809</c:v>
                </c:pt>
                <c:pt idx="316">
                  <c:v>31837</c:v>
                </c:pt>
                <c:pt idx="317">
                  <c:v>31868</c:v>
                </c:pt>
                <c:pt idx="318">
                  <c:v>31898</c:v>
                </c:pt>
                <c:pt idx="319">
                  <c:v>31929</c:v>
                </c:pt>
                <c:pt idx="320">
                  <c:v>31959</c:v>
                </c:pt>
                <c:pt idx="321">
                  <c:v>31990</c:v>
                </c:pt>
                <c:pt idx="322">
                  <c:v>32021</c:v>
                </c:pt>
                <c:pt idx="323">
                  <c:v>32051</c:v>
                </c:pt>
                <c:pt idx="324">
                  <c:v>32082</c:v>
                </c:pt>
                <c:pt idx="325">
                  <c:v>32112</c:v>
                </c:pt>
                <c:pt idx="326">
                  <c:v>32143</c:v>
                </c:pt>
                <c:pt idx="327">
                  <c:v>32174</c:v>
                </c:pt>
                <c:pt idx="328">
                  <c:v>32203</c:v>
                </c:pt>
                <c:pt idx="329">
                  <c:v>32234</c:v>
                </c:pt>
                <c:pt idx="330">
                  <c:v>32264</c:v>
                </c:pt>
                <c:pt idx="331">
                  <c:v>32295</c:v>
                </c:pt>
                <c:pt idx="332">
                  <c:v>32325</c:v>
                </c:pt>
                <c:pt idx="333">
                  <c:v>32356</c:v>
                </c:pt>
                <c:pt idx="334">
                  <c:v>32387</c:v>
                </c:pt>
                <c:pt idx="335">
                  <c:v>32417</c:v>
                </c:pt>
                <c:pt idx="336">
                  <c:v>32448</c:v>
                </c:pt>
                <c:pt idx="337">
                  <c:v>32478</c:v>
                </c:pt>
                <c:pt idx="338">
                  <c:v>32509</c:v>
                </c:pt>
                <c:pt idx="339">
                  <c:v>32540</c:v>
                </c:pt>
                <c:pt idx="340">
                  <c:v>32568</c:v>
                </c:pt>
                <c:pt idx="341">
                  <c:v>32599</c:v>
                </c:pt>
                <c:pt idx="342">
                  <c:v>32629</c:v>
                </c:pt>
                <c:pt idx="343">
                  <c:v>32660</c:v>
                </c:pt>
                <c:pt idx="344">
                  <c:v>32690</c:v>
                </c:pt>
                <c:pt idx="345">
                  <c:v>32721</c:v>
                </c:pt>
                <c:pt idx="346">
                  <c:v>32752</c:v>
                </c:pt>
                <c:pt idx="347">
                  <c:v>32782</c:v>
                </c:pt>
                <c:pt idx="348">
                  <c:v>32813</c:v>
                </c:pt>
                <c:pt idx="349">
                  <c:v>32843</c:v>
                </c:pt>
                <c:pt idx="350">
                  <c:v>32874</c:v>
                </c:pt>
                <c:pt idx="351">
                  <c:v>32905</c:v>
                </c:pt>
                <c:pt idx="352">
                  <c:v>32933</c:v>
                </c:pt>
                <c:pt idx="353">
                  <c:v>32964</c:v>
                </c:pt>
                <c:pt idx="354">
                  <c:v>32994</c:v>
                </c:pt>
                <c:pt idx="355">
                  <c:v>33025</c:v>
                </c:pt>
                <c:pt idx="356">
                  <c:v>33055</c:v>
                </c:pt>
                <c:pt idx="357">
                  <c:v>33086</c:v>
                </c:pt>
                <c:pt idx="358">
                  <c:v>33117</c:v>
                </c:pt>
                <c:pt idx="359">
                  <c:v>33147</c:v>
                </c:pt>
                <c:pt idx="360">
                  <c:v>33178</c:v>
                </c:pt>
                <c:pt idx="361">
                  <c:v>33208</c:v>
                </c:pt>
                <c:pt idx="362">
                  <c:v>33239</c:v>
                </c:pt>
                <c:pt idx="363">
                  <c:v>33270</c:v>
                </c:pt>
                <c:pt idx="364">
                  <c:v>33298</c:v>
                </c:pt>
                <c:pt idx="365">
                  <c:v>33329</c:v>
                </c:pt>
                <c:pt idx="366">
                  <c:v>33359</c:v>
                </c:pt>
                <c:pt idx="367">
                  <c:v>33390</c:v>
                </c:pt>
                <c:pt idx="368">
                  <c:v>33420</c:v>
                </c:pt>
                <c:pt idx="369">
                  <c:v>33451</c:v>
                </c:pt>
                <c:pt idx="370">
                  <c:v>33482</c:v>
                </c:pt>
                <c:pt idx="371">
                  <c:v>33512</c:v>
                </c:pt>
                <c:pt idx="372">
                  <c:v>33543</c:v>
                </c:pt>
                <c:pt idx="373">
                  <c:v>33573</c:v>
                </c:pt>
                <c:pt idx="374">
                  <c:v>33604</c:v>
                </c:pt>
                <c:pt idx="375">
                  <c:v>33635</c:v>
                </c:pt>
                <c:pt idx="376">
                  <c:v>33664</c:v>
                </c:pt>
                <c:pt idx="377">
                  <c:v>33695</c:v>
                </c:pt>
                <c:pt idx="378">
                  <c:v>33725</c:v>
                </c:pt>
                <c:pt idx="379">
                  <c:v>33756</c:v>
                </c:pt>
                <c:pt idx="380">
                  <c:v>33786</c:v>
                </c:pt>
                <c:pt idx="381">
                  <c:v>33817</c:v>
                </c:pt>
                <c:pt idx="382">
                  <c:v>33848</c:v>
                </c:pt>
                <c:pt idx="383">
                  <c:v>33878</c:v>
                </c:pt>
                <c:pt idx="384">
                  <c:v>33909</c:v>
                </c:pt>
                <c:pt idx="385">
                  <c:v>33939</c:v>
                </c:pt>
                <c:pt idx="386">
                  <c:v>33970</c:v>
                </c:pt>
                <c:pt idx="387">
                  <c:v>34001</c:v>
                </c:pt>
                <c:pt idx="388">
                  <c:v>34029</c:v>
                </c:pt>
                <c:pt idx="389">
                  <c:v>34060</c:v>
                </c:pt>
                <c:pt idx="390">
                  <c:v>34090</c:v>
                </c:pt>
                <c:pt idx="391">
                  <c:v>34121</c:v>
                </c:pt>
                <c:pt idx="392">
                  <c:v>34151</c:v>
                </c:pt>
                <c:pt idx="393">
                  <c:v>34182</c:v>
                </c:pt>
                <c:pt idx="394">
                  <c:v>34213</c:v>
                </c:pt>
                <c:pt idx="395">
                  <c:v>34243</c:v>
                </c:pt>
                <c:pt idx="396">
                  <c:v>34274</c:v>
                </c:pt>
                <c:pt idx="397">
                  <c:v>34304</c:v>
                </c:pt>
                <c:pt idx="398">
                  <c:v>34335</c:v>
                </c:pt>
                <c:pt idx="399">
                  <c:v>34366</c:v>
                </c:pt>
                <c:pt idx="400">
                  <c:v>34394</c:v>
                </c:pt>
                <c:pt idx="401">
                  <c:v>34425</c:v>
                </c:pt>
                <c:pt idx="402">
                  <c:v>34455</c:v>
                </c:pt>
                <c:pt idx="403">
                  <c:v>34486</c:v>
                </c:pt>
                <c:pt idx="404">
                  <c:v>34516</c:v>
                </c:pt>
                <c:pt idx="405">
                  <c:v>34547</c:v>
                </c:pt>
                <c:pt idx="406">
                  <c:v>34578</c:v>
                </c:pt>
                <c:pt idx="407">
                  <c:v>34608</c:v>
                </c:pt>
                <c:pt idx="408">
                  <c:v>34639</c:v>
                </c:pt>
                <c:pt idx="409">
                  <c:v>34669</c:v>
                </c:pt>
                <c:pt idx="410">
                  <c:v>34700</c:v>
                </c:pt>
                <c:pt idx="411">
                  <c:v>34731</c:v>
                </c:pt>
                <c:pt idx="412">
                  <c:v>34759</c:v>
                </c:pt>
                <c:pt idx="413">
                  <c:v>34790</c:v>
                </c:pt>
                <c:pt idx="414">
                  <c:v>34820</c:v>
                </c:pt>
                <c:pt idx="415">
                  <c:v>34851</c:v>
                </c:pt>
                <c:pt idx="416">
                  <c:v>34881</c:v>
                </c:pt>
                <c:pt idx="417">
                  <c:v>34912</c:v>
                </c:pt>
                <c:pt idx="418">
                  <c:v>34943</c:v>
                </c:pt>
                <c:pt idx="419">
                  <c:v>34973</c:v>
                </c:pt>
                <c:pt idx="420">
                  <c:v>35004</c:v>
                </c:pt>
                <c:pt idx="421">
                  <c:v>35034</c:v>
                </c:pt>
                <c:pt idx="422">
                  <c:v>35065</c:v>
                </c:pt>
                <c:pt idx="423">
                  <c:v>35096</c:v>
                </c:pt>
                <c:pt idx="424">
                  <c:v>35125</c:v>
                </c:pt>
                <c:pt idx="425">
                  <c:v>35156</c:v>
                </c:pt>
                <c:pt idx="426">
                  <c:v>35186</c:v>
                </c:pt>
                <c:pt idx="427">
                  <c:v>35217</c:v>
                </c:pt>
                <c:pt idx="428">
                  <c:v>35247</c:v>
                </c:pt>
                <c:pt idx="429">
                  <c:v>35278</c:v>
                </c:pt>
                <c:pt idx="430">
                  <c:v>35309</c:v>
                </c:pt>
                <c:pt idx="431">
                  <c:v>35339</c:v>
                </c:pt>
                <c:pt idx="432">
                  <c:v>35370</c:v>
                </c:pt>
                <c:pt idx="433">
                  <c:v>35400</c:v>
                </c:pt>
                <c:pt idx="434">
                  <c:v>35431</c:v>
                </c:pt>
                <c:pt idx="435">
                  <c:v>35462</c:v>
                </c:pt>
                <c:pt idx="436">
                  <c:v>35490</c:v>
                </c:pt>
                <c:pt idx="437">
                  <c:v>35521</c:v>
                </c:pt>
                <c:pt idx="438">
                  <c:v>35551</c:v>
                </c:pt>
                <c:pt idx="439">
                  <c:v>35582</c:v>
                </c:pt>
                <c:pt idx="440">
                  <c:v>35612</c:v>
                </c:pt>
                <c:pt idx="441">
                  <c:v>35643</c:v>
                </c:pt>
                <c:pt idx="442">
                  <c:v>35674</c:v>
                </c:pt>
                <c:pt idx="443">
                  <c:v>35704</c:v>
                </c:pt>
                <c:pt idx="444">
                  <c:v>35735</c:v>
                </c:pt>
                <c:pt idx="445">
                  <c:v>35765</c:v>
                </c:pt>
                <c:pt idx="446">
                  <c:v>35796</c:v>
                </c:pt>
                <c:pt idx="447">
                  <c:v>35827</c:v>
                </c:pt>
                <c:pt idx="448">
                  <c:v>35855</c:v>
                </c:pt>
                <c:pt idx="449">
                  <c:v>35886</c:v>
                </c:pt>
                <c:pt idx="450">
                  <c:v>35916</c:v>
                </c:pt>
                <c:pt idx="451">
                  <c:v>35947</c:v>
                </c:pt>
                <c:pt idx="452">
                  <c:v>35977</c:v>
                </c:pt>
                <c:pt idx="453">
                  <c:v>36008</c:v>
                </c:pt>
                <c:pt idx="454">
                  <c:v>36039</c:v>
                </c:pt>
                <c:pt idx="455">
                  <c:v>36069</c:v>
                </c:pt>
                <c:pt idx="456">
                  <c:v>36100</c:v>
                </c:pt>
                <c:pt idx="457">
                  <c:v>36130</c:v>
                </c:pt>
                <c:pt idx="458">
                  <c:v>36161</c:v>
                </c:pt>
                <c:pt idx="459">
                  <c:v>36192</c:v>
                </c:pt>
                <c:pt idx="460">
                  <c:v>36220</c:v>
                </c:pt>
                <c:pt idx="461">
                  <c:v>36251</c:v>
                </c:pt>
                <c:pt idx="462">
                  <c:v>36281</c:v>
                </c:pt>
                <c:pt idx="463">
                  <c:v>36312</c:v>
                </c:pt>
                <c:pt idx="464">
                  <c:v>36342</c:v>
                </c:pt>
                <c:pt idx="465">
                  <c:v>36373</c:v>
                </c:pt>
                <c:pt idx="466">
                  <c:v>36404</c:v>
                </c:pt>
                <c:pt idx="467">
                  <c:v>36434</c:v>
                </c:pt>
                <c:pt idx="468">
                  <c:v>36465</c:v>
                </c:pt>
                <c:pt idx="469">
                  <c:v>36495</c:v>
                </c:pt>
                <c:pt idx="470">
                  <c:v>36526</c:v>
                </c:pt>
                <c:pt idx="471">
                  <c:v>36557</c:v>
                </c:pt>
                <c:pt idx="472">
                  <c:v>36586</c:v>
                </c:pt>
                <c:pt idx="473">
                  <c:v>36617</c:v>
                </c:pt>
                <c:pt idx="474">
                  <c:v>36647</c:v>
                </c:pt>
                <c:pt idx="475">
                  <c:v>36678</c:v>
                </c:pt>
                <c:pt idx="476">
                  <c:v>36708</c:v>
                </c:pt>
                <c:pt idx="477">
                  <c:v>36739</c:v>
                </c:pt>
                <c:pt idx="478">
                  <c:v>36770</c:v>
                </c:pt>
                <c:pt idx="479">
                  <c:v>36800</c:v>
                </c:pt>
                <c:pt idx="480">
                  <c:v>36831</c:v>
                </c:pt>
                <c:pt idx="481">
                  <c:v>36861</c:v>
                </c:pt>
                <c:pt idx="482">
                  <c:v>36892</c:v>
                </c:pt>
                <c:pt idx="483">
                  <c:v>36923</c:v>
                </c:pt>
                <c:pt idx="484">
                  <c:v>36951</c:v>
                </c:pt>
                <c:pt idx="485">
                  <c:v>36982</c:v>
                </c:pt>
                <c:pt idx="486">
                  <c:v>37012</c:v>
                </c:pt>
                <c:pt idx="487">
                  <c:v>37043</c:v>
                </c:pt>
                <c:pt idx="488">
                  <c:v>37073</c:v>
                </c:pt>
                <c:pt idx="489">
                  <c:v>37104</c:v>
                </c:pt>
                <c:pt idx="490">
                  <c:v>37135</c:v>
                </c:pt>
                <c:pt idx="491">
                  <c:v>37165</c:v>
                </c:pt>
                <c:pt idx="492">
                  <c:v>37196</c:v>
                </c:pt>
                <c:pt idx="493">
                  <c:v>37226</c:v>
                </c:pt>
                <c:pt idx="494">
                  <c:v>37257</c:v>
                </c:pt>
                <c:pt idx="495">
                  <c:v>37288</c:v>
                </c:pt>
                <c:pt idx="496">
                  <c:v>37316</c:v>
                </c:pt>
                <c:pt idx="497">
                  <c:v>37347</c:v>
                </c:pt>
                <c:pt idx="498">
                  <c:v>37377</c:v>
                </c:pt>
                <c:pt idx="499">
                  <c:v>37408</c:v>
                </c:pt>
                <c:pt idx="500">
                  <c:v>37438</c:v>
                </c:pt>
                <c:pt idx="501">
                  <c:v>37469</c:v>
                </c:pt>
                <c:pt idx="502">
                  <c:v>37500</c:v>
                </c:pt>
                <c:pt idx="503">
                  <c:v>37530</c:v>
                </c:pt>
                <c:pt idx="504">
                  <c:v>37561</c:v>
                </c:pt>
                <c:pt idx="505">
                  <c:v>37591</c:v>
                </c:pt>
                <c:pt idx="506">
                  <c:v>37622</c:v>
                </c:pt>
                <c:pt idx="507">
                  <c:v>37653</c:v>
                </c:pt>
                <c:pt idx="508">
                  <c:v>37681</c:v>
                </c:pt>
                <c:pt idx="509">
                  <c:v>37712</c:v>
                </c:pt>
                <c:pt idx="510">
                  <c:v>37742</c:v>
                </c:pt>
                <c:pt idx="511">
                  <c:v>37773</c:v>
                </c:pt>
                <c:pt idx="512">
                  <c:v>37803</c:v>
                </c:pt>
                <c:pt idx="513">
                  <c:v>37834</c:v>
                </c:pt>
                <c:pt idx="514">
                  <c:v>37865</c:v>
                </c:pt>
                <c:pt idx="515">
                  <c:v>37895</c:v>
                </c:pt>
                <c:pt idx="516">
                  <c:v>37926</c:v>
                </c:pt>
                <c:pt idx="517">
                  <c:v>37956</c:v>
                </c:pt>
                <c:pt idx="518">
                  <c:v>37987</c:v>
                </c:pt>
                <c:pt idx="519">
                  <c:v>38018</c:v>
                </c:pt>
                <c:pt idx="520">
                  <c:v>38047</c:v>
                </c:pt>
                <c:pt idx="521">
                  <c:v>38078</c:v>
                </c:pt>
                <c:pt idx="522">
                  <c:v>38108</c:v>
                </c:pt>
                <c:pt idx="523">
                  <c:v>38139</c:v>
                </c:pt>
                <c:pt idx="524">
                  <c:v>38169</c:v>
                </c:pt>
                <c:pt idx="525">
                  <c:v>38200</c:v>
                </c:pt>
                <c:pt idx="526">
                  <c:v>38231</c:v>
                </c:pt>
                <c:pt idx="527">
                  <c:v>38261</c:v>
                </c:pt>
                <c:pt idx="528">
                  <c:v>38292</c:v>
                </c:pt>
                <c:pt idx="529">
                  <c:v>38322</c:v>
                </c:pt>
                <c:pt idx="530">
                  <c:v>38353</c:v>
                </c:pt>
                <c:pt idx="531">
                  <c:v>38384</c:v>
                </c:pt>
                <c:pt idx="532">
                  <c:v>38412</c:v>
                </c:pt>
                <c:pt idx="533">
                  <c:v>38443</c:v>
                </c:pt>
                <c:pt idx="534">
                  <c:v>38473</c:v>
                </c:pt>
                <c:pt idx="535">
                  <c:v>38504</c:v>
                </c:pt>
                <c:pt idx="536">
                  <c:v>38534</c:v>
                </c:pt>
                <c:pt idx="537">
                  <c:v>38565</c:v>
                </c:pt>
                <c:pt idx="538">
                  <c:v>38596</c:v>
                </c:pt>
                <c:pt idx="539">
                  <c:v>38626</c:v>
                </c:pt>
                <c:pt idx="540">
                  <c:v>38657</c:v>
                </c:pt>
                <c:pt idx="541">
                  <c:v>38687</c:v>
                </c:pt>
                <c:pt idx="542">
                  <c:v>38718</c:v>
                </c:pt>
                <c:pt idx="543">
                  <c:v>38749</c:v>
                </c:pt>
                <c:pt idx="544">
                  <c:v>38777</c:v>
                </c:pt>
                <c:pt idx="545">
                  <c:v>38808</c:v>
                </c:pt>
                <c:pt idx="546">
                  <c:v>38838</c:v>
                </c:pt>
                <c:pt idx="547">
                  <c:v>38869</c:v>
                </c:pt>
                <c:pt idx="548">
                  <c:v>38899</c:v>
                </c:pt>
                <c:pt idx="549">
                  <c:v>38930</c:v>
                </c:pt>
                <c:pt idx="550">
                  <c:v>38961</c:v>
                </c:pt>
                <c:pt idx="551">
                  <c:v>38991</c:v>
                </c:pt>
                <c:pt idx="552">
                  <c:v>39022</c:v>
                </c:pt>
                <c:pt idx="553">
                  <c:v>39052</c:v>
                </c:pt>
                <c:pt idx="554">
                  <c:v>39083</c:v>
                </c:pt>
                <c:pt idx="555">
                  <c:v>39114</c:v>
                </c:pt>
                <c:pt idx="556">
                  <c:v>39142</c:v>
                </c:pt>
                <c:pt idx="557">
                  <c:v>39173</c:v>
                </c:pt>
                <c:pt idx="558">
                  <c:v>39203</c:v>
                </c:pt>
                <c:pt idx="559">
                  <c:v>39234</c:v>
                </c:pt>
                <c:pt idx="560">
                  <c:v>39264</c:v>
                </c:pt>
                <c:pt idx="561">
                  <c:v>39295</c:v>
                </c:pt>
                <c:pt idx="562">
                  <c:v>39326</c:v>
                </c:pt>
                <c:pt idx="563">
                  <c:v>39356</c:v>
                </c:pt>
                <c:pt idx="564">
                  <c:v>39387</c:v>
                </c:pt>
                <c:pt idx="565">
                  <c:v>39417</c:v>
                </c:pt>
                <c:pt idx="566">
                  <c:v>39448</c:v>
                </c:pt>
                <c:pt idx="567">
                  <c:v>39479</c:v>
                </c:pt>
                <c:pt idx="568">
                  <c:v>39508</c:v>
                </c:pt>
                <c:pt idx="569">
                  <c:v>39539</c:v>
                </c:pt>
                <c:pt idx="570">
                  <c:v>39569</c:v>
                </c:pt>
                <c:pt idx="571">
                  <c:v>39600</c:v>
                </c:pt>
                <c:pt idx="572">
                  <c:v>39630</c:v>
                </c:pt>
                <c:pt idx="573">
                  <c:v>39661</c:v>
                </c:pt>
                <c:pt idx="574">
                  <c:v>39692</c:v>
                </c:pt>
                <c:pt idx="575">
                  <c:v>39722</c:v>
                </c:pt>
                <c:pt idx="576">
                  <c:v>39753</c:v>
                </c:pt>
                <c:pt idx="577">
                  <c:v>39783</c:v>
                </c:pt>
                <c:pt idx="578">
                  <c:v>39814</c:v>
                </c:pt>
                <c:pt idx="579">
                  <c:v>39845</c:v>
                </c:pt>
                <c:pt idx="580">
                  <c:v>39873</c:v>
                </c:pt>
                <c:pt idx="581">
                  <c:v>39904</c:v>
                </c:pt>
                <c:pt idx="582">
                  <c:v>39934</c:v>
                </c:pt>
                <c:pt idx="583">
                  <c:v>39965</c:v>
                </c:pt>
                <c:pt idx="584">
                  <c:v>39995</c:v>
                </c:pt>
                <c:pt idx="585">
                  <c:v>40026</c:v>
                </c:pt>
                <c:pt idx="586">
                  <c:v>40057</c:v>
                </c:pt>
                <c:pt idx="587">
                  <c:v>40087</c:v>
                </c:pt>
                <c:pt idx="588">
                  <c:v>40118</c:v>
                </c:pt>
                <c:pt idx="589">
                  <c:v>40148</c:v>
                </c:pt>
                <c:pt idx="590">
                  <c:v>40179</c:v>
                </c:pt>
                <c:pt idx="591">
                  <c:v>40210</c:v>
                </c:pt>
                <c:pt idx="592">
                  <c:v>40238</c:v>
                </c:pt>
                <c:pt idx="593">
                  <c:v>40269</c:v>
                </c:pt>
                <c:pt idx="594">
                  <c:v>40299</c:v>
                </c:pt>
                <c:pt idx="595">
                  <c:v>40330</c:v>
                </c:pt>
                <c:pt idx="596">
                  <c:v>40360</c:v>
                </c:pt>
                <c:pt idx="597">
                  <c:v>40391</c:v>
                </c:pt>
                <c:pt idx="598">
                  <c:v>40422</c:v>
                </c:pt>
                <c:pt idx="599">
                  <c:v>40452</c:v>
                </c:pt>
                <c:pt idx="600">
                  <c:v>40483</c:v>
                </c:pt>
                <c:pt idx="601">
                  <c:v>40513</c:v>
                </c:pt>
                <c:pt idx="602">
                  <c:v>40544</c:v>
                </c:pt>
                <c:pt idx="603">
                  <c:v>40575</c:v>
                </c:pt>
                <c:pt idx="604">
                  <c:v>40603</c:v>
                </c:pt>
                <c:pt idx="605">
                  <c:v>40634</c:v>
                </c:pt>
                <c:pt idx="606">
                  <c:v>40664</c:v>
                </c:pt>
                <c:pt idx="607">
                  <c:v>40695</c:v>
                </c:pt>
                <c:pt idx="608">
                  <c:v>40725</c:v>
                </c:pt>
                <c:pt idx="609">
                  <c:v>40756</c:v>
                </c:pt>
                <c:pt idx="610">
                  <c:v>40787</c:v>
                </c:pt>
                <c:pt idx="611">
                  <c:v>40817</c:v>
                </c:pt>
                <c:pt idx="612">
                  <c:v>40848</c:v>
                </c:pt>
                <c:pt idx="613">
                  <c:v>40878</c:v>
                </c:pt>
                <c:pt idx="614">
                  <c:v>40909</c:v>
                </c:pt>
                <c:pt idx="615">
                  <c:v>40940</c:v>
                </c:pt>
                <c:pt idx="616">
                  <c:v>40969</c:v>
                </c:pt>
                <c:pt idx="617">
                  <c:v>41000</c:v>
                </c:pt>
                <c:pt idx="618">
                  <c:v>41030</c:v>
                </c:pt>
                <c:pt idx="619">
                  <c:v>41061</c:v>
                </c:pt>
                <c:pt idx="620">
                  <c:v>41091</c:v>
                </c:pt>
                <c:pt idx="621">
                  <c:v>41122</c:v>
                </c:pt>
                <c:pt idx="622">
                  <c:v>41153</c:v>
                </c:pt>
                <c:pt idx="623">
                  <c:v>41183</c:v>
                </c:pt>
                <c:pt idx="624">
                  <c:v>41214</c:v>
                </c:pt>
                <c:pt idx="625">
                  <c:v>41244</c:v>
                </c:pt>
                <c:pt idx="626">
                  <c:v>41275</c:v>
                </c:pt>
                <c:pt idx="627">
                  <c:v>41306</c:v>
                </c:pt>
                <c:pt idx="628">
                  <c:v>41334</c:v>
                </c:pt>
                <c:pt idx="629">
                  <c:v>41365</c:v>
                </c:pt>
                <c:pt idx="630">
                  <c:v>41395</c:v>
                </c:pt>
                <c:pt idx="631">
                  <c:v>41426</c:v>
                </c:pt>
                <c:pt idx="632">
                  <c:v>41456</c:v>
                </c:pt>
                <c:pt idx="633">
                  <c:v>41487</c:v>
                </c:pt>
                <c:pt idx="634">
                  <c:v>41518</c:v>
                </c:pt>
                <c:pt idx="635">
                  <c:v>41548</c:v>
                </c:pt>
                <c:pt idx="636">
                  <c:v>41579</c:v>
                </c:pt>
                <c:pt idx="637">
                  <c:v>41609</c:v>
                </c:pt>
                <c:pt idx="638">
                  <c:v>41640</c:v>
                </c:pt>
                <c:pt idx="639">
                  <c:v>41671</c:v>
                </c:pt>
                <c:pt idx="640">
                  <c:v>41699</c:v>
                </c:pt>
                <c:pt idx="641">
                  <c:v>41730</c:v>
                </c:pt>
                <c:pt idx="642">
                  <c:v>41760</c:v>
                </c:pt>
                <c:pt idx="643">
                  <c:v>41791</c:v>
                </c:pt>
                <c:pt idx="644">
                  <c:v>41821</c:v>
                </c:pt>
                <c:pt idx="645">
                  <c:v>41852</c:v>
                </c:pt>
                <c:pt idx="646">
                  <c:v>41883</c:v>
                </c:pt>
                <c:pt idx="647">
                  <c:v>41913</c:v>
                </c:pt>
                <c:pt idx="648">
                  <c:v>41944</c:v>
                </c:pt>
                <c:pt idx="649">
                  <c:v>41974</c:v>
                </c:pt>
                <c:pt idx="650">
                  <c:v>42005</c:v>
                </c:pt>
                <c:pt idx="651">
                  <c:v>42036</c:v>
                </c:pt>
                <c:pt idx="652">
                  <c:v>42064</c:v>
                </c:pt>
                <c:pt idx="653">
                  <c:v>42095</c:v>
                </c:pt>
                <c:pt idx="654">
                  <c:v>42125</c:v>
                </c:pt>
                <c:pt idx="655">
                  <c:v>42156</c:v>
                </c:pt>
                <c:pt idx="656">
                  <c:v>42186</c:v>
                </c:pt>
                <c:pt idx="657">
                  <c:v>42217</c:v>
                </c:pt>
                <c:pt idx="658">
                  <c:v>42248</c:v>
                </c:pt>
                <c:pt idx="659">
                  <c:v>42278</c:v>
                </c:pt>
                <c:pt idx="660">
                  <c:v>42309</c:v>
                </c:pt>
                <c:pt idx="661">
                  <c:v>42339</c:v>
                </c:pt>
                <c:pt idx="662">
                  <c:v>42370</c:v>
                </c:pt>
                <c:pt idx="663">
                  <c:v>42401</c:v>
                </c:pt>
                <c:pt idx="664">
                  <c:v>42430</c:v>
                </c:pt>
                <c:pt idx="665">
                  <c:v>42461</c:v>
                </c:pt>
                <c:pt idx="666">
                  <c:v>42491</c:v>
                </c:pt>
                <c:pt idx="667">
                  <c:v>42522</c:v>
                </c:pt>
                <c:pt idx="668">
                  <c:v>42552</c:v>
                </c:pt>
                <c:pt idx="669">
                  <c:v>42583</c:v>
                </c:pt>
                <c:pt idx="670">
                  <c:v>42614</c:v>
                </c:pt>
                <c:pt idx="671">
                  <c:v>42644</c:v>
                </c:pt>
                <c:pt idx="672">
                  <c:v>42675</c:v>
                </c:pt>
                <c:pt idx="673">
                  <c:v>42705</c:v>
                </c:pt>
                <c:pt idx="674">
                  <c:v>42736</c:v>
                </c:pt>
                <c:pt idx="675">
                  <c:v>42767</c:v>
                </c:pt>
                <c:pt idx="676">
                  <c:v>42795</c:v>
                </c:pt>
                <c:pt idx="677">
                  <c:v>42826</c:v>
                </c:pt>
                <c:pt idx="678">
                  <c:v>42856</c:v>
                </c:pt>
                <c:pt idx="679">
                  <c:v>42887</c:v>
                </c:pt>
                <c:pt idx="680">
                  <c:v>42917</c:v>
                </c:pt>
                <c:pt idx="681">
                  <c:v>42948</c:v>
                </c:pt>
                <c:pt idx="682">
                  <c:v>42979</c:v>
                </c:pt>
                <c:pt idx="683">
                  <c:v>43009</c:v>
                </c:pt>
                <c:pt idx="684">
                  <c:v>43040</c:v>
                </c:pt>
                <c:pt idx="685">
                  <c:v>43070</c:v>
                </c:pt>
                <c:pt idx="686">
                  <c:v>43101</c:v>
                </c:pt>
                <c:pt idx="687">
                  <c:v>43132</c:v>
                </c:pt>
                <c:pt idx="688">
                  <c:v>43160</c:v>
                </c:pt>
                <c:pt idx="689">
                  <c:v>43191</c:v>
                </c:pt>
                <c:pt idx="690">
                  <c:v>43221</c:v>
                </c:pt>
                <c:pt idx="691">
                  <c:v>43252</c:v>
                </c:pt>
                <c:pt idx="692">
                  <c:v>43282</c:v>
                </c:pt>
                <c:pt idx="693">
                  <c:v>43313</c:v>
                </c:pt>
                <c:pt idx="694">
                  <c:v>43344</c:v>
                </c:pt>
                <c:pt idx="695">
                  <c:v>43374</c:v>
                </c:pt>
                <c:pt idx="696">
                  <c:v>43405</c:v>
                </c:pt>
                <c:pt idx="697">
                  <c:v>43435</c:v>
                </c:pt>
                <c:pt idx="698">
                  <c:v>43466</c:v>
                </c:pt>
                <c:pt idx="699">
                  <c:v>43497</c:v>
                </c:pt>
                <c:pt idx="700">
                  <c:v>43525</c:v>
                </c:pt>
                <c:pt idx="701">
                  <c:v>43556</c:v>
                </c:pt>
                <c:pt idx="702">
                  <c:v>43586</c:v>
                </c:pt>
                <c:pt idx="703">
                  <c:v>43617</c:v>
                </c:pt>
                <c:pt idx="704">
                  <c:v>43647</c:v>
                </c:pt>
                <c:pt idx="705">
                  <c:v>43678</c:v>
                </c:pt>
                <c:pt idx="706">
                  <c:v>43709</c:v>
                </c:pt>
                <c:pt idx="707">
                  <c:v>43739</c:v>
                </c:pt>
                <c:pt idx="708">
                  <c:v>43770</c:v>
                </c:pt>
                <c:pt idx="709">
                  <c:v>43800</c:v>
                </c:pt>
                <c:pt idx="710">
                  <c:v>43831</c:v>
                </c:pt>
                <c:pt idx="711">
                  <c:v>43862</c:v>
                </c:pt>
                <c:pt idx="712">
                  <c:v>43891</c:v>
                </c:pt>
                <c:pt idx="713">
                  <c:v>43922</c:v>
                </c:pt>
                <c:pt idx="714">
                  <c:v>43952</c:v>
                </c:pt>
                <c:pt idx="715">
                  <c:v>43983</c:v>
                </c:pt>
                <c:pt idx="716">
                  <c:v>44013</c:v>
                </c:pt>
                <c:pt idx="717">
                  <c:v>44044</c:v>
                </c:pt>
                <c:pt idx="718">
                  <c:v>44075</c:v>
                </c:pt>
                <c:pt idx="719">
                  <c:v>44105</c:v>
                </c:pt>
                <c:pt idx="720">
                  <c:v>44136</c:v>
                </c:pt>
                <c:pt idx="721">
                  <c:v>44166</c:v>
                </c:pt>
                <c:pt idx="722">
                  <c:v>44197</c:v>
                </c:pt>
                <c:pt idx="723">
                  <c:v>44228</c:v>
                </c:pt>
                <c:pt idx="724">
                  <c:v>44256</c:v>
                </c:pt>
                <c:pt idx="725">
                  <c:v>44287</c:v>
                </c:pt>
                <c:pt idx="726">
                  <c:v>44317</c:v>
                </c:pt>
                <c:pt idx="727">
                  <c:v>44348</c:v>
                </c:pt>
                <c:pt idx="728">
                  <c:v>44378</c:v>
                </c:pt>
                <c:pt idx="729">
                  <c:v>44378</c:v>
                </c:pt>
                <c:pt idx="730">
                  <c:v>44409</c:v>
                </c:pt>
                <c:pt idx="731">
                  <c:v>44440</c:v>
                </c:pt>
                <c:pt idx="732">
                  <c:v>44470</c:v>
                </c:pt>
                <c:pt idx="733">
                  <c:v>44501</c:v>
                </c:pt>
              </c:numCache>
            </c:numRef>
          </c:cat>
          <c:val>
            <c:numRef>
              <c:f>'Dati base'!$N$2:$N$735</c:f>
              <c:numCache>
                <c:formatCode>_(* #,##0.00_);_(* \(#,##0.00\);_(* "-"??_);_(@_)</c:formatCode>
                <c:ptCount val="734"/>
                <c:pt idx="410">
                  <c:v>2.2017600000000002</c:v>
                </c:pt>
                <c:pt idx="411">
                  <c:v>2.1836899999999999</c:v>
                </c:pt>
                <c:pt idx="412">
                  <c:v>2.1670099999999999</c:v>
                </c:pt>
                <c:pt idx="413">
                  <c:v>2.1545000000000001</c:v>
                </c:pt>
                <c:pt idx="414">
                  <c:v>2.1419899999999998</c:v>
                </c:pt>
                <c:pt idx="415">
                  <c:v>2.1308699999999998</c:v>
                </c:pt>
                <c:pt idx="416">
                  <c:v>2.1280899999999998</c:v>
                </c:pt>
                <c:pt idx="417">
                  <c:v>2.12114</c:v>
                </c:pt>
                <c:pt idx="418">
                  <c:v>2.11558</c:v>
                </c:pt>
                <c:pt idx="419">
                  <c:v>2.10446</c:v>
                </c:pt>
                <c:pt idx="420">
                  <c:v>2.3327499999999999</c:v>
                </c:pt>
                <c:pt idx="421">
                  <c:v>2.3281000000000001</c:v>
                </c:pt>
                <c:pt idx="422">
                  <c:v>2.5254045002682504</c:v>
                </c:pt>
                <c:pt idx="423">
                  <c:v>2.5169920935385091</c:v>
                </c:pt>
                <c:pt idx="424">
                  <c:v>2.5102621681547164</c:v>
                </c:pt>
                <c:pt idx="425">
                  <c:v>2.4951198360411828</c:v>
                </c:pt>
                <c:pt idx="426">
                  <c:v>2.4867074293114415</c:v>
                </c:pt>
                <c:pt idx="427">
                  <c:v>2.481659985273597</c:v>
                </c:pt>
                <c:pt idx="428">
                  <c:v>2.4867074293114415</c:v>
                </c:pt>
                <c:pt idx="429">
                  <c:v>2.4833424666195447</c:v>
                </c:pt>
                <c:pt idx="430">
                  <c:v>2.4766125412357525</c:v>
                </c:pt>
                <c:pt idx="431">
                  <c:v>2.4732475785438561</c:v>
                </c:pt>
                <c:pt idx="432">
                  <c:v>2.466517653160063</c:v>
                </c:pt>
                <c:pt idx="433">
                  <c:v>2.4648351718141148</c:v>
                </c:pt>
                <c:pt idx="434">
                  <c:v>2.28231998899094</c:v>
                </c:pt>
                <c:pt idx="435">
                  <c:v>2.2807588946072257</c:v>
                </c:pt>
                <c:pt idx="436">
                  <c:v>2.2776367058397957</c:v>
                </c:pt>
                <c:pt idx="437">
                  <c:v>2.2760756114560809</c:v>
                </c:pt>
                <c:pt idx="438">
                  <c:v>2.2698312339212219</c:v>
                </c:pt>
                <c:pt idx="439">
                  <c:v>2.2698312339212219</c:v>
                </c:pt>
                <c:pt idx="440">
                  <c:v>2.2698312339212219</c:v>
                </c:pt>
                <c:pt idx="441">
                  <c:v>2.2698312339212219</c:v>
                </c:pt>
                <c:pt idx="442">
                  <c:v>2.265147950770078</c:v>
                </c:pt>
                <c:pt idx="443">
                  <c:v>2.2589035732352194</c:v>
                </c:pt>
                <c:pt idx="444">
                  <c:v>2.2526591957003599</c:v>
                </c:pt>
                <c:pt idx="445">
                  <c:v>2.2526591957003599</c:v>
                </c:pt>
                <c:pt idx="446">
                  <c:v>2.6122826126667902</c:v>
                </c:pt>
                <c:pt idx="447">
                  <c:v>2.6050212294488149</c:v>
                </c:pt>
                <c:pt idx="448">
                  <c:v>2.6050212294488149</c:v>
                </c:pt>
                <c:pt idx="449">
                  <c:v>2.5995751920353327</c:v>
                </c:pt>
                <c:pt idx="450">
                  <c:v>2.594129154621851</c:v>
                </c:pt>
                <c:pt idx="451">
                  <c:v>2.592313808817357</c:v>
                </c:pt>
                <c:pt idx="452">
                  <c:v>2.592313808817357</c:v>
                </c:pt>
                <c:pt idx="453">
                  <c:v>2.5904984630128634</c:v>
                </c:pt>
                <c:pt idx="454">
                  <c:v>2.5868677714038752</c:v>
                </c:pt>
                <c:pt idx="455">
                  <c:v>2.5832370797948876</c:v>
                </c:pt>
                <c:pt idx="456">
                  <c:v>2.5814217339903931</c:v>
                </c:pt>
                <c:pt idx="457">
                  <c:v>2.5814217339903931</c:v>
                </c:pt>
                <c:pt idx="458">
                  <c:v>2.5296426128646137</c:v>
                </c:pt>
                <c:pt idx="459">
                  <c:v>2.5260797359450859</c:v>
                </c:pt>
                <c:pt idx="460">
                  <c:v>2.5207354205657948</c:v>
                </c:pt>
                <c:pt idx="461">
                  <c:v>2.5118282282669755</c:v>
                </c:pt>
                <c:pt idx="462">
                  <c:v>2.5064839128876844</c:v>
                </c:pt>
                <c:pt idx="463">
                  <c:v>2.5064839128876844</c:v>
                </c:pt>
                <c:pt idx="464">
                  <c:v>2.5029210359681566</c:v>
                </c:pt>
                <c:pt idx="465">
                  <c:v>2.5029210359681566</c:v>
                </c:pt>
                <c:pt idx="466">
                  <c:v>2.4957952821291012</c:v>
                </c:pt>
                <c:pt idx="467">
                  <c:v>2.49045096674981</c:v>
                </c:pt>
                <c:pt idx="468">
                  <c:v>2.4815437744509912</c:v>
                </c:pt>
                <c:pt idx="469">
                  <c:v>2.4797623359912269</c:v>
                </c:pt>
                <c:pt idx="470">
                  <c:v>2.3168117498065102</c:v>
                </c:pt>
                <c:pt idx="471">
                  <c:v>2.3051527402819625</c:v>
                </c:pt>
                <c:pt idx="472">
                  <c:v>2.3001560219142996</c:v>
                </c:pt>
                <c:pt idx="473">
                  <c:v>2.2968248763358572</c:v>
                </c:pt>
                <c:pt idx="474">
                  <c:v>2.2918281579681938</c:v>
                </c:pt>
                <c:pt idx="475">
                  <c:v>2.4727406498802726</c:v>
                </c:pt>
                <c:pt idx="476">
                  <c:v>2.4673298388302065</c:v>
                </c:pt>
                <c:pt idx="477">
                  <c:v>2.4673298388302065</c:v>
                </c:pt>
                <c:pt idx="478">
                  <c:v>2.4637226314634959</c:v>
                </c:pt>
                <c:pt idx="479">
                  <c:v>2.4565082167300742</c:v>
                </c:pt>
                <c:pt idx="480">
                  <c:v>2.4456865946299415</c:v>
                </c:pt>
                <c:pt idx="481">
                  <c:v>2.443882990946586</c:v>
                </c:pt>
                <c:pt idx="482">
                  <c:v>2.4512613064698785</c:v>
                </c:pt>
                <c:pt idx="483">
                  <c:v>2.4421758309084636</c:v>
                </c:pt>
                <c:pt idx="484">
                  <c:v>2.4403587357961798</c:v>
                </c:pt>
                <c:pt idx="485">
                  <c:v>2.4330903553470478</c:v>
                </c:pt>
                <c:pt idx="486">
                  <c:v>2.4258219748979157</c:v>
                </c:pt>
                <c:pt idx="487">
                  <c:v>2.5581268950376699</c:v>
                </c:pt>
                <c:pt idx="488">
                  <c:v>2.5581268950376699</c:v>
                </c:pt>
                <c:pt idx="489">
                  <c:v>2.5581268950376699</c:v>
                </c:pt>
                <c:pt idx="490">
                  <c:v>2.5562078200976566</c:v>
                </c:pt>
                <c:pt idx="491">
                  <c:v>2.5485315203376038</c:v>
                </c:pt>
                <c:pt idx="492">
                  <c:v>2.5446933704575772</c:v>
                </c:pt>
                <c:pt idx="493">
                  <c:v>2.5427742955175634</c:v>
                </c:pt>
                <c:pt idx="494">
                  <c:v>2.8137479207199552</c:v>
                </c:pt>
                <c:pt idx="495">
                  <c:v>2.8052149474956343</c:v>
                </c:pt>
                <c:pt idx="496">
                  <c:v>2.7966819742713129</c:v>
                </c:pt>
                <c:pt idx="497">
                  <c:v>2.7902822443530719</c:v>
                </c:pt>
                <c:pt idx="498">
                  <c:v>2.7860157577409113</c:v>
                </c:pt>
                <c:pt idx="499">
                  <c:v>2.9541812856086351</c:v>
                </c:pt>
                <c:pt idx="500">
                  <c:v>2.9519140705007239</c:v>
                </c:pt>
                <c:pt idx="501">
                  <c:v>2.9473796402849008</c:v>
                </c:pt>
                <c:pt idx="502">
                  <c:v>2.9428452100690783</c:v>
                </c:pt>
                <c:pt idx="503">
                  <c:v>2.9360435647453436</c:v>
                </c:pt>
                <c:pt idx="504">
                  <c:v>2.926974704313698</c:v>
                </c:pt>
                <c:pt idx="505">
                  <c:v>2.9247074892057867</c:v>
                </c:pt>
                <c:pt idx="506">
                  <c:v>3.4989480644349498</c:v>
                </c:pt>
                <c:pt idx="507">
                  <c:v>3.4935022308716266</c:v>
                </c:pt>
                <c:pt idx="508">
                  <c:v>3.47988764696332</c:v>
                </c:pt>
                <c:pt idx="509">
                  <c:v>3.4744418133999972</c:v>
                </c:pt>
                <c:pt idx="510">
                  <c:v>3.4717188966183357</c:v>
                </c:pt>
                <c:pt idx="511">
                  <c:v>3.4689959798366745</c:v>
                </c:pt>
                <c:pt idx="512">
                  <c:v>3.4608272294916897</c:v>
                </c:pt>
                <c:pt idx="513">
                  <c:v>3.4553813959283666</c:v>
                </c:pt>
                <c:pt idx="514">
                  <c:v>3.4472126455833823</c:v>
                </c:pt>
                <c:pt idx="515">
                  <c:v>3.6010574437472531</c:v>
                </c:pt>
                <c:pt idx="516">
                  <c:v>3.5925173865684061</c:v>
                </c:pt>
                <c:pt idx="517">
                  <c:v>3.5925173865684061</c:v>
                </c:pt>
                <c:pt idx="518">
                  <c:v>4.0418216122522876</c:v>
                </c:pt>
                <c:pt idx="519">
                  <c:v>4.0257826376004928</c:v>
                </c:pt>
                <c:pt idx="520">
                  <c:v>4.0225748426701342</c:v>
                </c:pt>
                <c:pt idx="521">
                  <c:v>4.0129514578790566</c:v>
                </c:pt>
                <c:pt idx="522">
                  <c:v>4.0065358680183394</c:v>
                </c:pt>
                <c:pt idx="523">
                  <c:v>3.9969124832272622</c:v>
                </c:pt>
                <c:pt idx="524">
                  <c:v>3.9937046882969041</c:v>
                </c:pt>
                <c:pt idx="525">
                  <c:v>3.987289098436186</c:v>
                </c:pt>
                <c:pt idx="526">
                  <c:v>3.987289098436186</c:v>
                </c:pt>
                <c:pt idx="527">
                  <c:v>4.160649494020368</c:v>
                </c:pt>
                <c:pt idx="528">
                  <c:v>4.1506077011948959</c:v>
                </c:pt>
                <c:pt idx="529">
                  <c:v>4.1506077011948959</c:v>
                </c:pt>
                <c:pt idx="530">
                  <c:v>4.1646494282910194</c:v>
                </c:pt>
                <c:pt idx="531">
                  <c:v>4.1512150752965322</c:v>
                </c:pt>
                <c:pt idx="532">
                  <c:v>4.1444978987992886</c:v>
                </c:pt>
                <c:pt idx="533">
                  <c:v>4.1310635458048015</c:v>
                </c:pt>
                <c:pt idx="534">
                  <c:v>4.1243463693075579</c:v>
                </c:pt>
                <c:pt idx="535">
                  <c:v>4.1176291928103144</c:v>
                </c:pt>
                <c:pt idx="536">
                  <c:v>4.278701487567135</c:v>
                </c:pt>
                <c:pt idx="537">
                  <c:v>4.2752029581414863</c:v>
                </c:pt>
                <c:pt idx="538">
                  <c:v>4.2717044287158394</c:v>
                </c:pt>
                <c:pt idx="539">
                  <c:v>4.2647073698645439</c:v>
                </c:pt>
                <c:pt idx="540">
                  <c:v>4.2647073698645439</c:v>
                </c:pt>
                <c:pt idx="541">
                  <c:v>4.2577103110132493</c:v>
                </c:pt>
                <c:pt idx="542">
                  <c:v>4.4901847687256016</c:v>
                </c:pt>
                <c:pt idx="543">
                  <c:v>4.4790887602361646</c:v>
                </c:pt>
                <c:pt idx="544">
                  <c:v>4.4716914212432055</c:v>
                </c:pt>
                <c:pt idx="545">
                  <c:v>4.4605954127537677</c:v>
                </c:pt>
                <c:pt idx="546">
                  <c:v>4.4458007347678521</c:v>
                </c:pt>
                <c:pt idx="547">
                  <c:v>4.4421020652713734</c:v>
                </c:pt>
                <c:pt idx="548">
                  <c:v>4.4347047262784152</c:v>
                </c:pt>
                <c:pt idx="549">
                  <c:v>4.4273073872854569</c:v>
                </c:pt>
                <c:pt idx="550">
                  <c:v>4.4273073872854569</c:v>
                </c:pt>
                <c:pt idx="551">
                  <c:v>4.4347047262784152</c:v>
                </c:pt>
                <c:pt idx="552">
                  <c:v>4.4310060567819365</c:v>
                </c:pt>
                <c:pt idx="553">
                  <c:v>4.4273073872854569</c:v>
                </c:pt>
                <c:pt idx="554">
                  <c:v>5.0375582990240684</c:v>
                </c:pt>
                <c:pt idx="555">
                  <c:v>5.0249222832238409</c:v>
                </c:pt>
                <c:pt idx="556">
                  <c:v>5.016498272690356</c:v>
                </c:pt>
                <c:pt idx="557">
                  <c:v>5.008074262156871</c:v>
                </c:pt>
                <c:pt idx="558">
                  <c:v>4.9954382463566427</c:v>
                </c:pt>
                <c:pt idx="559">
                  <c:v>5.3814264090009294</c:v>
                </c:pt>
                <c:pt idx="560">
                  <c:v>5.3677795119366829</c:v>
                </c:pt>
                <c:pt idx="561">
                  <c:v>5.3586815805605195</c:v>
                </c:pt>
                <c:pt idx="562">
                  <c:v>5.3586815805605195</c:v>
                </c:pt>
                <c:pt idx="563">
                  <c:v>5.3450346834962739</c:v>
                </c:pt>
                <c:pt idx="564">
                  <c:v>5.3222898550558631</c:v>
                </c:pt>
                <c:pt idx="565">
                  <c:v>5.3040939923035362</c:v>
                </c:pt>
                <c:pt idx="566">
                  <c:v>5.9106115466235813</c:v>
                </c:pt>
                <c:pt idx="567">
                  <c:v>5.9004383770080508</c:v>
                </c:pt>
                <c:pt idx="568">
                  <c:v>5.8699188681614576</c:v>
                </c:pt>
                <c:pt idx="569">
                  <c:v>5.8546591137381609</c:v>
                </c:pt>
                <c:pt idx="570">
                  <c:v>5.8241396048915677</c:v>
                </c:pt>
                <c:pt idx="571">
                  <c:v>5.7987066808527388</c:v>
                </c:pt>
                <c:pt idx="572">
                  <c:v>5.7732737568139125</c:v>
                </c:pt>
                <c:pt idx="573">
                  <c:v>5.7681871720061455</c:v>
                </c:pt>
                <c:pt idx="574">
                  <c:v>5.783446926429443</c:v>
                </c:pt>
                <c:pt idx="575">
                  <c:v>5.783446926429443</c:v>
                </c:pt>
                <c:pt idx="576">
                  <c:v>5.8037932656605058</c:v>
                </c:pt>
                <c:pt idx="577">
                  <c:v>5.808879850468271</c:v>
                </c:pt>
                <c:pt idx="578">
                  <c:v>5.3860550185541287</c:v>
                </c:pt>
                <c:pt idx="579">
                  <c:v>5.3719430840076985</c:v>
                </c:pt>
                <c:pt idx="580">
                  <c:v>5.3719430840076985</c:v>
                </c:pt>
                <c:pt idx="581">
                  <c:v>5.3625351276434108</c:v>
                </c:pt>
                <c:pt idx="582">
                  <c:v>5.3484231930969814</c:v>
                </c:pt>
                <c:pt idx="583">
                  <c:v>5.343719214914838</c:v>
                </c:pt>
                <c:pt idx="584">
                  <c:v>5.343719214914838</c:v>
                </c:pt>
                <c:pt idx="585">
                  <c:v>5.3249033021862644</c:v>
                </c:pt>
                <c:pt idx="586">
                  <c:v>5.3390152367326946</c:v>
                </c:pt>
                <c:pt idx="587">
                  <c:v>5.3343112585505512</c:v>
                </c:pt>
                <c:pt idx="588">
                  <c:v>5.3296072803684087</c:v>
                </c:pt>
                <c:pt idx="589">
                  <c:v>5.3249033021862644</c:v>
                </c:pt>
                <c:pt idx="590">
                  <c:v>5.2377739881106917</c:v>
                </c:pt>
                <c:pt idx="591">
                  <c:v>5.2285035916715579</c:v>
                </c:pt>
                <c:pt idx="592">
                  <c:v>5.2192331952324249</c:v>
                </c:pt>
                <c:pt idx="593">
                  <c:v>5.2006924023541572</c:v>
                </c:pt>
                <c:pt idx="594">
                  <c:v>5.1960572041345898</c:v>
                </c:pt>
                <c:pt idx="595">
                  <c:v>5.1960572041345898</c:v>
                </c:pt>
                <c:pt idx="596">
                  <c:v>5.1775164112563221</c:v>
                </c:pt>
                <c:pt idx="597">
                  <c:v>5.1636108165976218</c:v>
                </c:pt>
                <c:pt idx="598">
                  <c:v>5.1821516094758895</c:v>
                </c:pt>
                <c:pt idx="599">
                  <c:v>5.1682460148171874</c:v>
                </c:pt>
                <c:pt idx="600">
                  <c:v>5.1636108165976218</c:v>
                </c:pt>
                <c:pt idx="601">
                  <c:v>5.1450700237193532</c:v>
                </c:pt>
                <c:pt idx="602">
                  <c:v>5.4231310975224609</c:v>
                </c:pt>
                <c:pt idx="603">
                  <c:v>5.4084209770047682</c:v>
                </c:pt>
                <c:pt idx="604">
                  <c:v>5.3839041094752815</c:v>
                </c:pt>
                <c:pt idx="605">
                  <c:v>5.3593872419457949</c:v>
                </c:pt>
                <c:pt idx="606">
                  <c:v>5.3544838684398979</c:v>
                </c:pt>
                <c:pt idx="607">
                  <c:v>5.349580494934</c:v>
                </c:pt>
                <c:pt idx="608">
                  <c:v>5.3348703744163082</c:v>
                </c:pt>
                <c:pt idx="609">
                  <c:v>5.3152568803927194</c:v>
                </c:pt>
                <c:pt idx="610">
                  <c:v>5.3152568803927194</c:v>
                </c:pt>
                <c:pt idx="611">
                  <c:v>5.2956433863691297</c:v>
                </c:pt>
                <c:pt idx="612">
                  <c:v>5.2907400128632318</c:v>
                </c:pt>
                <c:pt idx="613">
                  <c:v>5.27602989234554</c:v>
                </c:pt>
                <c:pt idx="614">
                  <c:v>4.7527463425242358</c:v>
                </c:pt>
                <c:pt idx="615">
                  <c:v>4.7350122143804887</c:v>
                </c:pt>
                <c:pt idx="616">
                  <c:v>4.7172780862367416</c:v>
                </c:pt>
                <c:pt idx="617">
                  <c:v>4.6951104260570569</c:v>
                </c:pt>
                <c:pt idx="618">
                  <c:v>4.6995439580929945</c:v>
                </c:pt>
                <c:pt idx="619">
                  <c:v>5.0381344417263882</c:v>
                </c:pt>
                <c:pt idx="620">
                  <c:v>5.0333724999100111</c:v>
                </c:pt>
                <c:pt idx="621">
                  <c:v>5.0095627908281291</c:v>
                </c:pt>
                <c:pt idx="622">
                  <c:v>5.0095627908281291</c:v>
                </c:pt>
                <c:pt idx="623">
                  <c:v>5.0095627908281291</c:v>
                </c:pt>
                <c:pt idx="624">
                  <c:v>5.0190866744608824</c:v>
                </c:pt>
                <c:pt idx="625">
                  <c:v>5.0048008490117519</c:v>
                </c:pt>
                <c:pt idx="626">
                  <c:v>5.2238529905199815</c:v>
                </c:pt>
                <c:pt idx="627">
                  <c:v>5.2238529905199815</c:v>
                </c:pt>
                <c:pt idx="628">
                  <c:v>5.2138933089365311</c:v>
                </c:pt>
                <c:pt idx="629">
                  <c:v>5.2138933089365311</c:v>
                </c:pt>
                <c:pt idx="630">
                  <c:v>5.2138933089365311</c:v>
                </c:pt>
                <c:pt idx="631">
                  <c:v>5.2039336273530798</c:v>
                </c:pt>
                <c:pt idx="632">
                  <c:v>5.1989537865613551</c:v>
                </c:pt>
                <c:pt idx="633">
                  <c:v>5.1790344233944534</c:v>
                </c:pt>
                <c:pt idx="634">
                  <c:v>5.1989537865613551</c:v>
                </c:pt>
                <c:pt idx="635">
                  <c:v>5.2039336273530798</c:v>
                </c:pt>
                <c:pt idx="636">
                  <c:v>5.2188731497282568</c:v>
                </c:pt>
                <c:pt idx="637">
                  <c:v>5.2039336273530798</c:v>
                </c:pt>
                <c:pt idx="638">
                  <c:v>5.164984944260909</c:v>
                </c:pt>
                <c:pt idx="639">
                  <c:v>5.1699369911873339</c:v>
                </c:pt>
                <c:pt idx="640">
                  <c:v>5.1699369911873339</c:v>
                </c:pt>
                <c:pt idx="641">
                  <c:v>5.1600328973344842</c:v>
                </c:pt>
                <c:pt idx="642">
                  <c:v>5.699293731598245</c:v>
                </c:pt>
                <c:pt idx="643">
                  <c:v>5.6938294039552941</c:v>
                </c:pt>
                <c:pt idx="644">
                  <c:v>5.699293731598245</c:v>
                </c:pt>
                <c:pt idx="645">
                  <c:v>5.6883650763123415</c:v>
                </c:pt>
                <c:pt idx="646">
                  <c:v>5.7102223868841469</c:v>
                </c:pt>
                <c:pt idx="647">
                  <c:v>5.7047580592411959</c:v>
                </c:pt>
                <c:pt idx="648">
                  <c:v>5.7156867145270995</c:v>
                </c:pt>
                <c:pt idx="649">
                  <c:v>5.7156867145270995</c:v>
                </c:pt>
                <c:pt idx="650">
                  <c:v>4.855682366965933</c:v>
                </c:pt>
                <c:pt idx="651">
                  <c:v>4.8418221889441462</c:v>
                </c:pt>
                <c:pt idx="652">
                  <c:v>4.8325820702629558</c:v>
                </c:pt>
                <c:pt idx="653">
                  <c:v>4.8279620109223593</c:v>
                </c:pt>
                <c:pt idx="654">
                  <c:v>4.8233419515817646</c:v>
                </c:pt>
                <c:pt idx="655">
                  <c:v>4.818721892241169</c:v>
                </c:pt>
                <c:pt idx="656">
                  <c:v>4.8233419515817646</c:v>
                </c:pt>
                <c:pt idx="657">
                  <c:v>4.8141018329005734</c:v>
                </c:pt>
                <c:pt idx="658">
                  <c:v>4.8325820702629558</c:v>
                </c:pt>
                <c:pt idx="659">
                  <c:v>4.8233419515817646</c:v>
                </c:pt>
                <c:pt idx="660">
                  <c:v>4.8325820702629558</c:v>
                </c:pt>
                <c:pt idx="661">
                  <c:v>4.8325820702629558</c:v>
                </c:pt>
                <c:pt idx="662">
                  <c:v>5.137774020440494</c:v>
                </c:pt>
                <c:pt idx="663">
                  <c:v>5.1475789326932437</c:v>
                </c:pt>
                <c:pt idx="664">
                  <c:v>5.1426764765668684</c:v>
                </c:pt>
                <c:pt idx="665">
                  <c:v>5.1426764765668684</c:v>
                </c:pt>
                <c:pt idx="666">
                  <c:v>5.137774020440494</c:v>
                </c:pt>
                <c:pt idx="667">
                  <c:v>5.1279691081877452</c:v>
                </c:pt>
                <c:pt idx="668">
                  <c:v>5.1230666520613699</c:v>
                </c:pt>
                <c:pt idx="669">
                  <c:v>5.1132617398086211</c:v>
                </c:pt>
                <c:pt idx="670">
                  <c:v>5.1230666520613699</c:v>
                </c:pt>
                <c:pt idx="671">
                  <c:v>5.1230666520613699</c:v>
                </c:pt>
                <c:pt idx="672">
                  <c:v>5.1230666520613699</c:v>
                </c:pt>
                <c:pt idx="673">
                  <c:v>5.1083592836822476</c:v>
                </c:pt>
                <c:pt idx="674">
                  <c:v>5.3678282864220472</c:v>
                </c:pt>
                <c:pt idx="675">
                  <c:v>5.3471629224704706</c:v>
                </c:pt>
                <c:pt idx="676">
                  <c:v>5.3471629224704706</c:v>
                </c:pt>
                <c:pt idx="677">
                  <c:v>5.3316638995067889</c:v>
                </c:pt>
                <c:pt idx="678">
                  <c:v>5.3419965814825776</c:v>
                </c:pt>
                <c:pt idx="679">
                  <c:v>5.8484594464520772</c:v>
                </c:pt>
                <c:pt idx="680">
                  <c:v>5.8484594464520772</c:v>
                </c:pt>
                <c:pt idx="681">
                  <c:v>5.8258567046300405</c:v>
                </c:pt>
                <c:pt idx="682">
                  <c:v>5.8428087609965687</c:v>
                </c:pt>
                <c:pt idx="683">
                  <c:v>5.8541101319075874</c:v>
                </c:pt>
                <c:pt idx="684">
                  <c:v>5.859760817363096</c:v>
                </c:pt>
                <c:pt idx="685">
                  <c:v>5.8428087609965687</c:v>
                </c:pt>
                <c:pt idx="686">
                  <c:v>6.3431887957072686</c:v>
                </c:pt>
                <c:pt idx="687">
                  <c:v>6.3431887957072686</c:v>
                </c:pt>
                <c:pt idx="688">
                  <c:v>6.3308719242592932</c:v>
                </c:pt>
                <c:pt idx="689">
                  <c:v>6.3308719242592932</c:v>
                </c:pt>
                <c:pt idx="690">
                  <c:v>6.3123966170873294</c:v>
                </c:pt>
                <c:pt idx="691">
                  <c:v>6.3000797456393549</c:v>
                </c:pt>
                <c:pt idx="692">
                  <c:v>6.2816044384673928</c:v>
                </c:pt>
                <c:pt idx="693">
                  <c:v>6.2569706955714421</c:v>
                </c:pt>
                <c:pt idx="694">
                  <c:v>6.2877628741913796</c:v>
                </c:pt>
                <c:pt idx="695">
                  <c:v>6.2877628741913796</c:v>
                </c:pt>
                <c:pt idx="696">
                  <c:v>6.3000797456393549</c:v>
                </c:pt>
                <c:pt idx="697">
                  <c:v>6.3062381813633435</c:v>
                </c:pt>
                <c:pt idx="698">
                  <c:v>6.117911894314827</c:v>
                </c:pt>
                <c:pt idx="699">
                  <c:v>6.1119315307817725</c:v>
                </c:pt>
                <c:pt idx="700">
                  <c:v>6.0999708037156637</c:v>
                </c:pt>
                <c:pt idx="701">
                  <c:v>6.0939904401826084</c:v>
                </c:pt>
                <c:pt idx="702">
                  <c:v>6.0880100766495548</c:v>
                </c:pt>
                <c:pt idx="703">
                  <c:v>6.783782656838075</c:v>
                </c:pt>
                <c:pt idx="704">
                  <c:v>6.783782656838075</c:v>
                </c:pt>
                <c:pt idx="705">
                  <c:v>6.7504634885824846</c:v>
                </c:pt>
                <c:pt idx="706">
                  <c:v>6.7971103241403101</c:v>
                </c:pt>
                <c:pt idx="707">
                  <c:v>6.8037741577914277</c:v>
                </c:pt>
                <c:pt idx="708">
                  <c:v>6.8104379914425461</c:v>
                </c:pt>
                <c:pt idx="709">
                  <c:v>6.7971103241403101</c:v>
                </c:pt>
                <c:pt idx="710">
                  <c:v>6.8806658829241405</c:v>
                </c:pt>
                <c:pt idx="711">
                  <c:v>6.8941838905526751</c:v>
                </c:pt>
                <c:pt idx="712">
                  <c:v>6.8874248867384074</c:v>
                </c:pt>
                <c:pt idx="713">
                  <c:v>6.8941838905526751</c:v>
                </c:pt>
                <c:pt idx="714">
                  <c:v>6.9077018981812097</c:v>
                </c:pt>
                <c:pt idx="715">
                  <c:v>6.900942894366942</c:v>
                </c:pt>
                <c:pt idx="716">
                  <c:v>6.9077018981812097</c:v>
                </c:pt>
                <c:pt idx="717">
                  <c:v>6.8941838905526751</c:v>
                </c:pt>
                <c:pt idx="718">
                  <c:v>6.9347379134382798</c:v>
                </c:pt>
                <c:pt idx="719">
                  <c:v>6.9279789096240112</c:v>
                </c:pt>
                <c:pt idx="720">
                  <c:v>6.9279789096240112</c:v>
                </c:pt>
                <c:pt idx="721">
                  <c:v>6.9077018981812097</c:v>
                </c:pt>
                <c:pt idx="722">
                  <c:v>6.9077018981812097</c:v>
                </c:pt>
                <c:pt idx="723">
                  <c:v>6.9077018981812097</c:v>
                </c:pt>
                <c:pt idx="724">
                  <c:v>6.9077018981812097</c:v>
                </c:pt>
                <c:pt idx="725">
                  <c:v>6.9077018981812097</c:v>
                </c:pt>
                <c:pt idx="726">
                  <c:v>6.9077018981812097</c:v>
                </c:pt>
                <c:pt idx="727">
                  <c:v>6.9077018981812097</c:v>
                </c:pt>
                <c:pt idx="728">
                  <c:v>6.9077018981812097</c:v>
                </c:pt>
                <c:pt idx="729">
                  <c:v>6.9077018981812097</c:v>
                </c:pt>
                <c:pt idx="730">
                  <c:v>6.9077018981812097</c:v>
                </c:pt>
                <c:pt idx="731">
                  <c:v>6.9077018981812097</c:v>
                </c:pt>
                <c:pt idx="732">
                  <c:v>6.9077018981812097</c:v>
                </c:pt>
                <c:pt idx="733">
                  <c:v>6.9077018981812097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92-4674-BD81-55219808A6BF}"/>
            </c:ext>
          </c:extLst>
        </c:ser>
        <c:ser>
          <c:idx val="5"/>
          <c:order val="5"/>
          <c:tx>
            <c:strRef>
              <c:f>'Dati base'!$P$1</c:f>
              <c:strCache>
                <c:ptCount val="1"/>
                <c:pt idx="0">
                  <c:v> P.ind.PolpaLegno 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00FF00"/>
              </a:solidFill>
              <a:round/>
            </a:ln>
            <a:effectLst/>
          </c:spPr>
          <c:marker>
            <c:symbol val="none"/>
          </c:marker>
          <c:cat>
            <c:numRef>
              <c:f>'Dati base'!$I$2:$I$735</c:f>
              <c:numCache>
                <c:formatCode>m/d/yyyy</c:formatCode>
                <c:ptCount val="734"/>
                <c:pt idx="0">
                  <c:v>21459</c:v>
                </c:pt>
                <c:pt idx="1">
                  <c:v>21520</c:v>
                </c:pt>
                <c:pt idx="2">
                  <c:v>21582</c:v>
                </c:pt>
                <c:pt idx="3">
                  <c:v>21641</c:v>
                </c:pt>
                <c:pt idx="4">
                  <c:v>21702</c:v>
                </c:pt>
                <c:pt idx="5">
                  <c:v>21794</c:v>
                </c:pt>
                <c:pt idx="6">
                  <c:v>21916</c:v>
                </c:pt>
                <c:pt idx="7">
                  <c:v>21976</c:v>
                </c:pt>
                <c:pt idx="8">
                  <c:v>22037</c:v>
                </c:pt>
                <c:pt idx="9">
                  <c:v>22098</c:v>
                </c:pt>
                <c:pt idx="10">
                  <c:v>22160</c:v>
                </c:pt>
                <c:pt idx="11">
                  <c:v>22221</c:v>
                </c:pt>
                <c:pt idx="12">
                  <c:v>22282</c:v>
                </c:pt>
                <c:pt idx="13">
                  <c:v>22341</c:v>
                </c:pt>
                <c:pt idx="14">
                  <c:v>22402</c:v>
                </c:pt>
                <c:pt idx="15">
                  <c:v>22463</c:v>
                </c:pt>
                <c:pt idx="16">
                  <c:v>22525</c:v>
                </c:pt>
                <c:pt idx="17">
                  <c:v>22586</c:v>
                </c:pt>
                <c:pt idx="18">
                  <c:v>22647</c:v>
                </c:pt>
                <c:pt idx="19">
                  <c:v>22678</c:v>
                </c:pt>
                <c:pt idx="20">
                  <c:v>22706</c:v>
                </c:pt>
                <c:pt idx="21">
                  <c:v>22737</c:v>
                </c:pt>
                <c:pt idx="22">
                  <c:v>22798</c:v>
                </c:pt>
                <c:pt idx="23">
                  <c:v>22828</c:v>
                </c:pt>
                <c:pt idx="24">
                  <c:v>22859</c:v>
                </c:pt>
                <c:pt idx="25">
                  <c:v>22890</c:v>
                </c:pt>
                <c:pt idx="26">
                  <c:v>22920</c:v>
                </c:pt>
                <c:pt idx="27">
                  <c:v>22951</c:v>
                </c:pt>
                <c:pt idx="28">
                  <c:v>23012</c:v>
                </c:pt>
                <c:pt idx="29">
                  <c:v>23071</c:v>
                </c:pt>
                <c:pt idx="30">
                  <c:v>23132</c:v>
                </c:pt>
                <c:pt idx="31">
                  <c:v>23163</c:v>
                </c:pt>
                <c:pt idx="32">
                  <c:v>23193</c:v>
                </c:pt>
                <c:pt idx="33">
                  <c:v>23224</c:v>
                </c:pt>
                <c:pt idx="34">
                  <c:v>23255</c:v>
                </c:pt>
                <c:pt idx="35">
                  <c:v>23285</c:v>
                </c:pt>
                <c:pt idx="36">
                  <c:v>23316</c:v>
                </c:pt>
                <c:pt idx="37">
                  <c:v>23346</c:v>
                </c:pt>
                <c:pt idx="38">
                  <c:v>23377</c:v>
                </c:pt>
                <c:pt idx="39">
                  <c:v>23408</c:v>
                </c:pt>
                <c:pt idx="40">
                  <c:v>23437</c:v>
                </c:pt>
                <c:pt idx="41">
                  <c:v>23468</c:v>
                </c:pt>
                <c:pt idx="42">
                  <c:v>23498</c:v>
                </c:pt>
                <c:pt idx="43">
                  <c:v>23529</c:v>
                </c:pt>
                <c:pt idx="44">
                  <c:v>23559</c:v>
                </c:pt>
                <c:pt idx="45">
                  <c:v>23590</c:v>
                </c:pt>
                <c:pt idx="46">
                  <c:v>23621</c:v>
                </c:pt>
                <c:pt idx="47">
                  <c:v>23651</c:v>
                </c:pt>
                <c:pt idx="48">
                  <c:v>23682</c:v>
                </c:pt>
                <c:pt idx="49">
                  <c:v>23712</c:v>
                </c:pt>
                <c:pt idx="50">
                  <c:v>23743</c:v>
                </c:pt>
                <c:pt idx="51">
                  <c:v>23774</c:v>
                </c:pt>
                <c:pt idx="52">
                  <c:v>23802</c:v>
                </c:pt>
                <c:pt idx="53">
                  <c:v>23833</c:v>
                </c:pt>
                <c:pt idx="54">
                  <c:v>23863</c:v>
                </c:pt>
                <c:pt idx="55">
                  <c:v>23894</c:v>
                </c:pt>
                <c:pt idx="56">
                  <c:v>23924</c:v>
                </c:pt>
                <c:pt idx="57">
                  <c:v>23955</c:v>
                </c:pt>
                <c:pt idx="58">
                  <c:v>23986</c:v>
                </c:pt>
                <c:pt idx="59">
                  <c:v>24016</c:v>
                </c:pt>
                <c:pt idx="60">
                  <c:v>24047</c:v>
                </c:pt>
                <c:pt idx="61">
                  <c:v>24077</c:v>
                </c:pt>
                <c:pt idx="62">
                  <c:v>24108</c:v>
                </c:pt>
                <c:pt idx="63">
                  <c:v>24139</c:v>
                </c:pt>
                <c:pt idx="64">
                  <c:v>24167</c:v>
                </c:pt>
                <c:pt idx="65">
                  <c:v>24198</c:v>
                </c:pt>
                <c:pt idx="66">
                  <c:v>24228</c:v>
                </c:pt>
                <c:pt idx="67">
                  <c:v>24259</c:v>
                </c:pt>
                <c:pt idx="68">
                  <c:v>24289</c:v>
                </c:pt>
                <c:pt idx="69">
                  <c:v>24320</c:v>
                </c:pt>
                <c:pt idx="70">
                  <c:v>24351</c:v>
                </c:pt>
                <c:pt idx="71">
                  <c:v>24381</c:v>
                </c:pt>
                <c:pt idx="72">
                  <c:v>24412</c:v>
                </c:pt>
                <c:pt idx="73">
                  <c:v>24442</c:v>
                </c:pt>
                <c:pt idx="74">
                  <c:v>24473</c:v>
                </c:pt>
                <c:pt idx="75">
                  <c:v>24504</c:v>
                </c:pt>
                <c:pt idx="76">
                  <c:v>24532</c:v>
                </c:pt>
                <c:pt idx="77">
                  <c:v>24563</c:v>
                </c:pt>
                <c:pt idx="78">
                  <c:v>24593</c:v>
                </c:pt>
                <c:pt idx="79">
                  <c:v>24624</c:v>
                </c:pt>
                <c:pt idx="80">
                  <c:v>24654</c:v>
                </c:pt>
                <c:pt idx="81">
                  <c:v>24685</c:v>
                </c:pt>
                <c:pt idx="82">
                  <c:v>24716</c:v>
                </c:pt>
                <c:pt idx="83">
                  <c:v>24746</c:v>
                </c:pt>
                <c:pt idx="84">
                  <c:v>24777</c:v>
                </c:pt>
                <c:pt idx="85">
                  <c:v>24807</c:v>
                </c:pt>
                <c:pt idx="86">
                  <c:v>24838</c:v>
                </c:pt>
                <c:pt idx="87">
                  <c:v>24869</c:v>
                </c:pt>
                <c:pt idx="88">
                  <c:v>24898</c:v>
                </c:pt>
                <c:pt idx="89">
                  <c:v>24929</c:v>
                </c:pt>
                <c:pt idx="90">
                  <c:v>24959</c:v>
                </c:pt>
                <c:pt idx="91">
                  <c:v>24990</c:v>
                </c:pt>
                <c:pt idx="92">
                  <c:v>25020</c:v>
                </c:pt>
                <c:pt idx="93">
                  <c:v>25051</c:v>
                </c:pt>
                <c:pt idx="94">
                  <c:v>25082</c:v>
                </c:pt>
                <c:pt idx="95">
                  <c:v>25112</c:v>
                </c:pt>
                <c:pt idx="96">
                  <c:v>25143</c:v>
                </c:pt>
                <c:pt idx="97">
                  <c:v>25173</c:v>
                </c:pt>
                <c:pt idx="98">
                  <c:v>25204</c:v>
                </c:pt>
                <c:pt idx="99">
                  <c:v>25235</c:v>
                </c:pt>
                <c:pt idx="100">
                  <c:v>25263</c:v>
                </c:pt>
                <c:pt idx="101">
                  <c:v>25294</c:v>
                </c:pt>
                <c:pt idx="102">
                  <c:v>25324</c:v>
                </c:pt>
                <c:pt idx="103">
                  <c:v>25355</c:v>
                </c:pt>
                <c:pt idx="104">
                  <c:v>25385</c:v>
                </c:pt>
                <c:pt idx="105">
                  <c:v>25416</c:v>
                </c:pt>
                <c:pt idx="106">
                  <c:v>25447</c:v>
                </c:pt>
                <c:pt idx="107">
                  <c:v>25477</c:v>
                </c:pt>
                <c:pt idx="108">
                  <c:v>25508</c:v>
                </c:pt>
                <c:pt idx="109">
                  <c:v>25538</c:v>
                </c:pt>
                <c:pt idx="110">
                  <c:v>25569</c:v>
                </c:pt>
                <c:pt idx="111">
                  <c:v>25600</c:v>
                </c:pt>
                <c:pt idx="112">
                  <c:v>25628</c:v>
                </c:pt>
                <c:pt idx="113">
                  <c:v>25659</c:v>
                </c:pt>
                <c:pt idx="114">
                  <c:v>25689</c:v>
                </c:pt>
                <c:pt idx="115">
                  <c:v>25720</c:v>
                </c:pt>
                <c:pt idx="116">
                  <c:v>25750</c:v>
                </c:pt>
                <c:pt idx="117">
                  <c:v>25781</c:v>
                </c:pt>
                <c:pt idx="118">
                  <c:v>25812</c:v>
                </c:pt>
                <c:pt idx="119">
                  <c:v>25842</c:v>
                </c:pt>
                <c:pt idx="120">
                  <c:v>25873</c:v>
                </c:pt>
                <c:pt idx="121">
                  <c:v>25903</c:v>
                </c:pt>
                <c:pt idx="122">
                  <c:v>25934</c:v>
                </c:pt>
                <c:pt idx="123">
                  <c:v>25965</c:v>
                </c:pt>
                <c:pt idx="124">
                  <c:v>25993</c:v>
                </c:pt>
                <c:pt idx="125">
                  <c:v>26024</c:v>
                </c:pt>
                <c:pt idx="126">
                  <c:v>26054</c:v>
                </c:pt>
                <c:pt idx="127">
                  <c:v>26085</c:v>
                </c:pt>
                <c:pt idx="128">
                  <c:v>26115</c:v>
                </c:pt>
                <c:pt idx="129">
                  <c:v>26146</c:v>
                </c:pt>
                <c:pt idx="130">
                  <c:v>26177</c:v>
                </c:pt>
                <c:pt idx="131">
                  <c:v>26207</c:v>
                </c:pt>
                <c:pt idx="132">
                  <c:v>26238</c:v>
                </c:pt>
                <c:pt idx="133">
                  <c:v>26268</c:v>
                </c:pt>
                <c:pt idx="134">
                  <c:v>26299</c:v>
                </c:pt>
                <c:pt idx="135">
                  <c:v>26330</c:v>
                </c:pt>
                <c:pt idx="136">
                  <c:v>26359</c:v>
                </c:pt>
                <c:pt idx="137">
                  <c:v>26390</c:v>
                </c:pt>
                <c:pt idx="138">
                  <c:v>26420</c:v>
                </c:pt>
                <c:pt idx="139">
                  <c:v>26451</c:v>
                </c:pt>
                <c:pt idx="140">
                  <c:v>26481</c:v>
                </c:pt>
                <c:pt idx="141">
                  <c:v>26512</c:v>
                </c:pt>
                <c:pt idx="142">
                  <c:v>26543</c:v>
                </c:pt>
                <c:pt idx="143">
                  <c:v>26573</c:v>
                </c:pt>
                <c:pt idx="144">
                  <c:v>26604</c:v>
                </c:pt>
                <c:pt idx="145">
                  <c:v>26634</c:v>
                </c:pt>
                <c:pt idx="146">
                  <c:v>26665</c:v>
                </c:pt>
                <c:pt idx="147">
                  <c:v>26696</c:v>
                </c:pt>
                <c:pt idx="148">
                  <c:v>26724</c:v>
                </c:pt>
                <c:pt idx="149">
                  <c:v>26755</c:v>
                </c:pt>
                <c:pt idx="150">
                  <c:v>26785</c:v>
                </c:pt>
                <c:pt idx="151">
                  <c:v>26816</c:v>
                </c:pt>
                <c:pt idx="152">
                  <c:v>26846</c:v>
                </c:pt>
                <c:pt idx="153">
                  <c:v>26877</c:v>
                </c:pt>
                <c:pt idx="154">
                  <c:v>26908</c:v>
                </c:pt>
                <c:pt idx="155">
                  <c:v>26938</c:v>
                </c:pt>
                <c:pt idx="156">
                  <c:v>26969</c:v>
                </c:pt>
                <c:pt idx="157">
                  <c:v>26999</c:v>
                </c:pt>
                <c:pt idx="158">
                  <c:v>27030</c:v>
                </c:pt>
                <c:pt idx="159">
                  <c:v>27061</c:v>
                </c:pt>
                <c:pt idx="160">
                  <c:v>27089</c:v>
                </c:pt>
                <c:pt idx="161">
                  <c:v>27120</c:v>
                </c:pt>
                <c:pt idx="162">
                  <c:v>27150</c:v>
                </c:pt>
                <c:pt idx="163">
                  <c:v>27181</c:v>
                </c:pt>
                <c:pt idx="164">
                  <c:v>27211</c:v>
                </c:pt>
                <c:pt idx="165">
                  <c:v>27242</c:v>
                </c:pt>
                <c:pt idx="166">
                  <c:v>27273</c:v>
                </c:pt>
                <c:pt idx="167">
                  <c:v>27303</c:v>
                </c:pt>
                <c:pt idx="168">
                  <c:v>27334</c:v>
                </c:pt>
                <c:pt idx="169">
                  <c:v>27364</c:v>
                </c:pt>
                <c:pt idx="170">
                  <c:v>27395</c:v>
                </c:pt>
                <c:pt idx="171">
                  <c:v>27426</c:v>
                </c:pt>
                <c:pt idx="172">
                  <c:v>27454</c:v>
                </c:pt>
                <c:pt idx="173">
                  <c:v>27485</c:v>
                </c:pt>
                <c:pt idx="174">
                  <c:v>27515</c:v>
                </c:pt>
                <c:pt idx="175">
                  <c:v>27546</c:v>
                </c:pt>
                <c:pt idx="176">
                  <c:v>27576</c:v>
                </c:pt>
                <c:pt idx="177">
                  <c:v>27607</c:v>
                </c:pt>
                <c:pt idx="178">
                  <c:v>27638</c:v>
                </c:pt>
                <c:pt idx="179">
                  <c:v>27668</c:v>
                </c:pt>
                <c:pt idx="180">
                  <c:v>27699</c:v>
                </c:pt>
                <c:pt idx="181">
                  <c:v>27729</c:v>
                </c:pt>
                <c:pt idx="182">
                  <c:v>27760</c:v>
                </c:pt>
                <c:pt idx="183">
                  <c:v>27791</c:v>
                </c:pt>
                <c:pt idx="184">
                  <c:v>27820</c:v>
                </c:pt>
                <c:pt idx="185">
                  <c:v>27851</c:v>
                </c:pt>
                <c:pt idx="186">
                  <c:v>27881</c:v>
                </c:pt>
                <c:pt idx="187">
                  <c:v>27912</c:v>
                </c:pt>
                <c:pt idx="188">
                  <c:v>27942</c:v>
                </c:pt>
                <c:pt idx="189">
                  <c:v>27973</c:v>
                </c:pt>
                <c:pt idx="190">
                  <c:v>28004</c:v>
                </c:pt>
                <c:pt idx="191">
                  <c:v>28034</c:v>
                </c:pt>
                <c:pt idx="192">
                  <c:v>28065</c:v>
                </c:pt>
                <c:pt idx="193">
                  <c:v>28095</c:v>
                </c:pt>
                <c:pt idx="194">
                  <c:v>27760</c:v>
                </c:pt>
                <c:pt idx="195">
                  <c:v>28157</c:v>
                </c:pt>
                <c:pt idx="196">
                  <c:v>28185</c:v>
                </c:pt>
                <c:pt idx="197">
                  <c:v>28216</c:v>
                </c:pt>
                <c:pt idx="198">
                  <c:v>28246</c:v>
                </c:pt>
                <c:pt idx="199">
                  <c:v>28277</c:v>
                </c:pt>
                <c:pt idx="200">
                  <c:v>28307</c:v>
                </c:pt>
                <c:pt idx="201">
                  <c:v>28338</c:v>
                </c:pt>
                <c:pt idx="202">
                  <c:v>28369</c:v>
                </c:pt>
                <c:pt idx="203">
                  <c:v>28399</c:v>
                </c:pt>
                <c:pt idx="204">
                  <c:v>28430</c:v>
                </c:pt>
                <c:pt idx="205">
                  <c:v>28460</c:v>
                </c:pt>
                <c:pt idx="206">
                  <c:v>28491</c:v>
                </c:pt>
                <c:pt idx="207">
                  <c:v>28522</c:v>
                </c:pt>
                <c:pt idx="208">
                  <c:v>28550</c:v>
                </c:pt>
                <c:pt idx="209">
                  <c:v>28581</c:v>
                </c:pt>
                <c:pt idx="210">
                  <c:v>28611</c:v>
                </c:pt>
                <c:pt idx="211">
                  <c:v>28642</c:v>
                </c:pt>
                <c:pt idx="212">
                  <c:v>28672</c:v>
                </c:pt>
                <c:pt idx="213">
                  <c:v>28703</c:v>
                </c:pt>
                <c:pt idx="214">
                  <c:v>28734</c:v>
                </c:pt>
                <c:pt idx="215">
                  <c:v>28764</c:v>
                </c:pt>
                <c:pt idx="216">
                  <c:v>28795</c:v>
                </c:pt>
                <c:pt idx="217">
                  <c:v>28825</c:v>
                </c:pt>
                <c:pt idx="218">
                  <c:v>28856</c:v>
                </c:pt>
                <c:pt idx="219">
                  <c:v>28887</c:v>
                </c:pt>
                <c:pt idx="220">
                  <c:v>28915</c:v>
                </c:pt>
                <c:pt idx="221">
                  <c:v>28946</c:v>
                </c:pt>
                <c:pt idx="222">
                  <c:v>28976</c:v>
                </c:pt>
                <c:pt idx="223">
                  <c:v>29007</c:v>
                </c:pt>
                <c:pt idx="224">
                  <c:v>29037</c:v>
                </c:pt>
                <c:pt idx="225">
                  <c:v>29068</c:v>
                </c:pt>
                <c:pt idx="226">
                  <c:v>29099</c:v>
                </c:pt>
                <c:pt idx="227">
                  <c:v>29129</c:v>
                </c:pt>
                <c:pt idx="228">
                  <c:v>29160</c:v>
                </c:pt>
                <c:pt idx="229">
                  <c:v>29190</c:v>
                </c:pt>
                <c:pt idx="230">
                  <c:v>29221</c:v>
                </c:pt>
                <c:pt idx="231">
                  <c:v>29252</c:v>
                </c:pt>
                <c:pt idx="232">
                  <c:v>29281</c:v>
                </c:pt>
                <c:pt idx="233">
                  <c:v>29312</c:v>
                </c:pt>
                <c:pt idx="234">
                  <c:v>29342</c:v>
                </c:pt>
                <c:pt idx="235">
                  <c:v>29373</c:v>
                </c:pt>
                <c:pt idx="236">
                  <c:v>29403</c:v>
                </c:pt>
                <c:pt idx="237">
                  <c:v>29434</c:v>
                </c:pt>
                <c:pt idx="238">
                  <c:v>29465</c:v>
                </c:pt>
                <c:pt idx="239">
                  <c:v>29495</c:v>
                </c:pt>
                <c:pt idx="240">
                  <c:v>29526</c:v>
                </c:pt>
                <c:pt idx="241">
                  <c:v>29556</c:v>
                </c:pt>
                <c:pt idx="242">
                  <c:v>29587</c:v>
                </c:pt>
                <c:pt idx="243">
                  <c:v>29618</c:v>
                </c:pt>
                <c:pt idx="244">
                  <c:v>29646</c:v>
                </c:pt>
                <c:pt idx="245">
                  <c:v>29677</c:v>
                </c:pt>
                <c:pt idx="246">
                  <c:v>29707</c:v>
                </c:pt>
                <c:pt idx="247">
                  <c:v>29738</c:v>
                </c:pt>
                <c:pt idx="248">
                  <c:v>29768</c:v>
                </c:pt>
                <c:pt idx="249">
                  <c:v>29799</c:v>
                </c:pt>
                <c:pt idx="250">
                  <c:v>29830</c:v>
                </c:pt>
                <c:pt idx="251">
                  <c:v>29860</c:v>
                </c:pt>
                <c:pt idx="252">
                  <c:v>29891</c:v>
                </c:pt>
                <c:pt idx="253">
                  <c:v>29921</c:v>
                </c:pt>
                <c:pt idx="254">
                  <c:v>29952</c:v>
                </c:pt>
                <c:pt idx="255">
                  <c:v>29983</c:v>
                </c:pt>
                <c:pt idx="256">
                  <c:v>30011</c:v>
                </c:pt>
                <c:pt idx="257">
                  <c:v>30042</c:v>
                </c:pt>
                <c:pt idx="258">
                  <c:v>30072</c:v>
                </c:pt>
                <c:pt idx="259">
                  <c:v>30103</c:v>
                </c:pt>
                <c:pt idx="260">
                  <c:v>30133</c:v>
                </c:pt>
                <c:pt idx="261">
                  <c:v>30164</c:v>
                </c:pt>
                <c:pt idx="262">
                  <c:v>30195</c:v>
                </c:pt>
                <c:pt idx="263">
                  <c:v>30225</c:v>
                </c:pt>
                <c:pt idx="264">
                  <c:v>30256</c:v>
                </c:pt>
                <c:pt idx="265">
                  <c:v>30286</c:v>
                </c:pt>
                <c:pt idx="266">
                  <c:v>30317</c:v>
                </c:pt>
                <c:pt idx="267">
                  <c:v>30348</c:v>
                </c:pt>
                <c:pt idx="268">
                  <c:v>30376</c:v>
                </c:pt>
                <c:pt idx="269">
                  <c:v>30407</c:v>
                </c:pt>
                <c:pt idx="270">
                  <c:v>30437</c:v>
                </c:pt>
                <c:pt idx="271">
                  <c:v>30468</c:v>
                </c:pt>
                <c:pt idx="272">
                  <c:v>30498</c:v>
                </c:pt>
                <c:pt idx="273">
                  <c:v>30529</c:v>
                </c:pt>
                <c:pt idx="274">
                  <c:v>30560</c:v>
                </c:pt>
                <c:pt idx="275">
                  <c:v>30590</c:v>
                </c:pt>
                <c:pt idx="276">
                  <c:v>30621</c:v>
                </c:pt>
                <c:pt idx="277">
                  <c:v>30651</c:v>
                </c:pt>
                <c:pt idx="278">
                  <c:v>30682</c:v>
                </c:pt>
                <c:pt idx="279">
                  <c:v>30713</c:v>
                </c:pt>
                <c:pt idx="280">
                  <c:v>30742</c:v>
                </c:pt>
                <c:pt idx="281">
                  <c:v>30773</c:v>
                </c:pt>
                <c:pt idx="282">
                  <c:v>30803</c:v>
                </c:pt>
                <c:pt idx="283">
                  <c:v>30834</c:v>
                </c:pt>
                <c:pt idx="284">
                  <c:v>30864</c:v>
                </c:pt>
                <c:pt idx="285">
                  <c:v>30895</c:v>
                </c:pt>
                <c:pt idx="286">
                  <c:v>30926</c:v>
                </c:pt>
                <c:pt idx="287">
                  <c:v>30956</c:v>
                </c:pt>
                <c:pt idx="288">
                  <c:v>30987</c:v>
                </c:pt>
                <c:pt idx="289">
                  <c:v>31017</c:v>
                </c:pt>
                <c:pt idx="290">
                  <c:v>31048</c:v>
                </c:pt>
                <c:pt idx="291">
                  <c:v>31079</c:v>
                </c:pt>
                <c:pt idx="292">
                  <c:v>31107</c:v>
                </c:pt>
                <c:pt idx="293">
                  <c:v>31138</c:v>
                </c:pt>
                <c:pt idx="294">
                  <c:v>31168</c:v>
                </c:pt>
                <c:pt idx="295">
                  <c:v>31199</c:v>
                </c:pt>
                <c:pt idx="296">
                  <c:v>31229</c:v>
                </c:pt>
                <c:pt idx="297">
                  <c:v>31260</c:v>
                </c:pt>
                <c:pt idx="298">
                  <c:v>31291</c:v>
                </c:pt>
                <c:pt idx="299">
                  <c:v>31321</c:v>
                </c:pt>
                <c:pt idx="300">
                  <c:v>31352</c:v>
                </c:pt>
                <c:pt idx="301">
                  <c:v>31382</c:v>
                </c:pt>
                <c:pt idx="302">
                  <c:v>31413</c:v>
                </c:pt>
                <c:pt idx="303">
                  <c:v>31444</c:v>
                </c:pt>
                <c:pt idx="304">
                  <c:v>31472</c:v>
                </c:pt>
                <c:pt idx="305">
                  <c:v>31503</c:v>
                </c:pt>
                <c:pt idx="306">
                  <c:v>31533</c:v>
                </c:pt>
                <c:pt idx="307">
                  <c:v>31564</c:v>
                </c:pt>
                <c:pt idx="308">
                  <c:v>31594</c:v>
                </c:pt>
                <c:pt idx="309">
                  <c:v>31625</c:v>
                </c:pt>
                <c:pt idx="310">
                  <c:v>31656</c:v>
                </c:pt>
                <c:pt idx="311">
                  <c:v>31686</c:v>
                </c:pt>
                <c:pt idx="312">
                  <c:v>31717</c:v>
                </c:pt>
                <c:pt idx="313">
                  <c:v>31747</c:v>
                </c:pt>
                <c:pt idx="314">
                  <c:v>31778</c:v>
                </c:pt>
                <c:pt idx="315">
                  <c:v>31809</c:v>
                </c:pt>
                <c:pt idx="316">
                  <c:v>31837</c:v>
                </c:pt>
                <c:pt idx="317">
                  <c:v>31868</c:v>
                </c:pt>
                <c:pt idx="318">
                  <c:v>31898</c:v>
                </c:pt>
                <c:pt idx="319">
                  <c:v>31929</c:v>
                </c:pt>
                <c:pt idx="320">
                  <c:v>31959</c:v>
                </c:pt>
                <c:pt idx="321">
                  <c:v>31990</c:v>
                </c:pt>
                <c:pt idx="322">
                  <c:v>32021</c:v>
                </c:pt>
                <c:pt idx="323">
                  <c:v>32051</c:v>
                </c:pt>
                <c:pt idx="324">
                  <c:v>32082</c:v>
                </c:pt>
                <c:pt idx="325">
                  <c:v>32112</c:v>
                </c:pt>
                <c:pt idx="326">
                  <c:v>32143</c:v>
                </c:pt>
                <c:pt idx="327">
                  <c:v>32174</c:v>
                </c:pt>
                <c:pt idx="328">
                  <c:v>32203</c:v>
                </c:pt>
                <c:pt idx="329">
                  <c:v>32234</c:v>
                </c:pt>
                <c:pt idx="330">
                  <c:v>32264</c:v>
                </c:pt>
                <c:pt idx="331">
                  <c:v>32295</c:v>
                </c:pt>
                <c:pt idx="332">
                  <c:v>32325</c:v>
                </c:pt>
                <c:pt idx="333">
                  <c:v>32356</c:v>
                </c:pt>
                <c:pt idx="334">
                  <c:v>32387</c:v>
                </c:pt>
                <c:pt idx="335">
                  <c:v>32417</c:v>
                </c:pt>
                <c:pt idx="336">
                  <c:v>32448</c:v>
                </c:pt>
                <c:pt idx="337">
                  <c:v>32478</c:v>
                </c:pt>
                <c:pt idx="338">
                  <c:v>32509</c:v>
                </c:pt>
                <c:pt idx="339">
                  <c:v>32540</c:v>
                </c:pt>
                <c:pt idx="340">
                  <c:v>32568</c:v>
                </c:pt>
                <c:pt idx="341">
                  <c:v>32599</c:v>
                </c:pt>
                <c:pt idx="342">
                  <c:v>32629</c:v>
                </c:pt>
                <c:pt idx="343">
                  <c:v>32660</c:v>
                </c:pt>
                <c:pt idx="344">
                  <c:v>32690</c:v>
                </c:pt>
                <c:pt idx="345">
                  <c:v>32721</c:v>
                </c:pt>
                <c:pt idx="346">
                  <c:v>32752</c:v>
                </c:pt>
                <c:pt idx="347">
                  <c:v>32782</c:v>
                </c:pt>
                <c:pt idx="348">
                  <c:v>32813</c:v>
                </c:pt>
                <c:pt idx="349">
                  <c:v>32843</c:v>
                </c:pt>
                <c:pt idx="350">
                  <c:v>32874</c:v>
                </c:pt>
                <c:pt idx="351">
                  <c:v>32905</c:v>
                </c:pt>
                <c:pt idx="352">
                  <c:v>32933</c:v>
                </c:pt>
                <c:pt idx="353">
                  <c:v>32964</c:v>
                </c:pt>
                <c:pt idx="354">
                  <c:v>32994</c:v>
                </c:pt>
                <c:pt idx="355">
                  <c:v>33025</c:v>
                </c:pt>
                <c:pt idx="356">
                  <c:v>33055</c:v>
                </c:pt>
                <c:pt idx="357">
                  <c:v>33086</c:v>
                </c:pt>
                <c:pt idx="358">
                  <c:v>33117</c:v>
                </c:pt>
                <c:pt idx="359">
                  <c:v>33147</c:v>
                </c:pt>
                <c:pt idx="360">
                  <c:v>33178</c:v>
                </c:pt>
                <c:pt idx="361">
                  <c:v>33208</c:v>
                </c:pt>
                <c:pt idx="362">
                  <c:v>33239</c:v>
                </c:pt>
                <c:pt idx="363">
                  <c:v>33270</c:v>
                </c:pt>
                <c:pt idx="364">
                  <c:v>33298</c:v>
                </c:pt>
                <c:pt idx="365">
                  <c:v>33329</c:v>
                </c:pt>
                <c:pt idx="366">
                  <c:v>33359</c:v>
                </c:pt>
                <c:pt idx="367">
                  <c:v>33390</c:v>
                </c:pt>
                <c:pt idx="368">
                  <c:v>33420</c:v>
                </c:pt>
                <c:pt idx="369">
                  <c:v>33451</c:v>
                </c:pt>
                <c:pt idx="370">
                  <c:v>33482</c:v>
                </c:pt>
                <c:pt idx="371">
                  <c:v>33512</c:v>
                </c:pt>
                <c:pt idx="372">
                  <c:v>33543</c:v>
                </c:pt>
                <c:pt idx="373">
                  <c:v>33573</c:v>
                </c:pt>
                <c:pt idx="374">
                  <c:v>33604</c:v>
                </c:pt>
                <c:pt idx="375">
                  <c:v>33635</c:v>
                </c:pt>
                <c:pt idx="376">
                  <c:v>33664</c:v>
                </c:pt>
                <c:pt idx="377">
                  <c:v>33695</c:v>
                </c:pt>
                <c:pt idx="378">
                  <c:v>33725</c:v>
                </c:pt>
                <c:pt idx="379">
                  <c:v>33756</c:v>
                </c:pt>
                <c:pt idx="380">
                  <c:v>33786</c:v>
                </c:pt>
                <c:pt idx="381">
                  <c:v>33817</c:v>
                </c:pt>
                <c:pt idx="382">
                  <c:v>33848</c:v>
                </c:pt>
                <c:pt idx="383">
                  <c:v>33878</c:v>
                </c:pt>
                <c:pt idx="384">
                  <c:v>33909</c:v>
                </c:pt>
                <c:pt idx="385">
                  <c:v>33939</c:v>
                </c:pt>
                <c:pt idx="386">
                  <c:v>33970</c:v>
                </c:pt>
                <c:pt idx="387">
                  <c:v>34001</c:v>
                </c:pt>
                <c:pt idx="388">
                  <c:v>34029</c:v>
                </c:pt>
                <c:pt idx="389">
                  <c:v>34060</c:v>
                </c:pt>
                <c:pt idx="390">
                  <c:v>34090</c:v>
                </c:pt>
                <c:pt idx="391">
                  <c:v>34121</c:v>
                </c:pt>
                <c:pt idx="392">
                  <c:v>34151</c:v>
                </c:pt>
                <c:pt idx="393">
                  <c:v>34182</c:v>
                </c:pt>
                <c:pt idx="394">
                  <c:v>34213</c:v>
                </c:pt>
                <c:pt idx="395">
                  <c:v>34243</c:v>
                </c:pt>
                <c:pt idx="396">
                  <c:v>34274</c:v>
                </c:pt>
                <c:pt idx="397">
                  <c:v>34304</c:v>
                </c:pt>
                <c:pt idx="398">
                  <c:v>34335</c:v>
                </c:pt>
                <c:pt idx="399">
                  <c:v>34366</c:v>
                </c:pt>
                <c:pt idx="400">
                  <c:v>34394</c:v>
                </c:pt>
                <c:pt idx="401">
                  <c:v>34425</c:v>
                </c:pt>
                <c:pt idx="402">
                  <c:v>34455</c:v>
                </c:pt>
                <c:pt idx="403">
                  <c:v>34486</c:v>
                </c:pt>
                <c:pt idx="404">
                  <c:v>34516</c:v>
                </c:pt>
                <c:pt idx="405">
                  <c:v>34547</c:v>
                </c:pt>
                <c:pt idx="406">
                  <c:v>34578</c:v>
                </c:pt>
                <c:pt idx="407">
                  <c:v>34608</c:v>
                </c:pt>
                <c:pt idx="408">
                  <c:v>34639</c:v>
                </c:pt>
                <c:pt idx="409">
                  <c:v>34669</c:v>
                </c:pt>
                <c:pt idx="410">
                  <c:v>34700</c:v>
                </c:pt>
                <c:pt idx="411">
                  <c:v>34731</c:v>
                </c:pt>
                <c:pt idx="412">
                  <c:v>34759</c:v>
                </c:pt>
                <c:pt idx="413">
                  <c:v>34790</c:v>
                </c:pt>
                <c:pt idx="414">
                  <c:v>34820</c:v>
                </c:pt>
                <c:pt idx="415">
                  <c:v>34851</c:v>
                </c:pt>
                <c:pt idx="416">
                  <c:v>34881</c:v>
                </c:pt>
                <c:pt idx="417">
                  <c:v>34912</c:v>
                </c:pt>
                <c:pt idx="418">
                  <c:v>34943</c:v>
                </c:pt>
                <c:pt idx="419">
                  <c:v>34973</c:v>
                </c:pt>
                <c:pt idx="420">
                  <c:v>35004</c:v>
                </c:pt>
                <c:pt idx="421">
                  <c:v>35034</c:v>
                </c:pt>
                <c:pt idx="422">
                  <c:v>35065</c:v>
                </c:pt>
                <c:pt idx="423">
                  <c:v>35096</c:v>
                </c:pt>
                <c:pt idx="424">
                  <c:v>35125</c:v>
                </c:pt>
                <c:pt idx="425">
                  <c:v>35156</c:v>
                </c:pt>
                <c:pt idx="426">
                  <c:v>35186</c:v>
                </c:pt>
                <c:pt idx="427">
                  <c:v>35217</c:v>
                </c:pt>
                <c:pt idx="428">
                  <c:v>35247</c:v>
                </c:pt>
                <c:pt idx="429">
                  <c:v>35278</c:v>
                </c:pt>
                <c:pt idx="430">
                  <c:v>35309</c:v>
                </c:pt>
                <c:pt idx="431">
                  <c:v>35339</c:v>
                </c:pt>
                <c:pt idx="432">
                  <c:v>35370</c:v>
                </c:pt>
                <c:pt idx="433">
                  <c:v>35400</c:v>
                </c:pt>
                <c:pt idx="434">
                  <c:v>35431</c:v>
                </c:pt>
                <c:pt idx="435">
                  <c:v>35462</c:v>
                </c:pt>
                <c:pt idx="436">
                  <c:v>35490</c:v>
                </c:pt>
                <c:pt idx="437">
                  <c:v>35521</c:v>
                </c:pt>
                <c:pt idx="438">
                  <c:v>35551</c:v>
                </c:pt>
                <c:pt idx="439">
                  <c:v>35582</c:v>
                </c:pt>
                <c:pt idx="440">
                  <c:v>35612</c:v>
                </c:pt>
                <c:pt idx="441">
                  <c:v>35643</c:v>
                </c:pt>
                <c:pt idx="442">
                  <c:v>35674</c:v>
                </c:pt>
                <c:pt idx="443">
                  <c:v>35704</c:v>
                </c:pt>
                <c:pt idx="444">
                  <c:v>35735</c:v>
                </c:pt>
                <c:pt idx="445">
                  <c:v>35765</c:v>
                </c:pt>
                <c:pt idx="446">
                  <c:v>35796</c:v>
                </c:pt>
                <c:pt idx="447">
                  <c:v>35827</c:v>
                </c:pt>
                <c:pt idx="448">
                  <c:v>35855</c:v>
                </c:pt>
                <c:pt idx="449">
                  <c:v>35886</c:v>
                </c:pt>
                <c:pt idx="450">
                  <c:v>35916</c:v>
                </c:pt>
                <c:pt idx="451">
                  <c:v>35947</c:v>
                </c:pt>
                <c:pt idx="452">
                  <c:v>35977</c:v>
                </c:pt>
                <c:pt idx="453">
                  <c:v>36008</c:v>
                </c:pt>
                <c:pt idx="454">
                  <c:v>36039</c:v>
                </c:pt>
                <c:pt idx="455">
                  <c:v>36069</c:v>
                </c:pt>
                <c:pt idx="456">
                  <c:v>36100</c:v>
                </c:pt>
                <c:pt idx="457">
                  <c:v>36130</c:v>
                </c:pt>
                <c:pt idx="458">
                  <c:v>36161</c:v>
                </c:pt>
                <c:pt idx="459">
                  <c:v>36192</c:v>
                </c:pt>
                <c:pt idx="460">
                  <c:v>36220</c:v>
                </c:pt>
                <c:pt idx="461">
                  <c:v>36251</c:v>
                </c:pt>
                <c:pt idx="462">
                  <c:v>36281</c:v>
                </c:pt>
                <c:pt idx="463">
                  <c:v>36312</c:v>
                </c:pt>
                <c:pt idx="464">
                  <c:v>36342</c:v>
                </c:pt>
                <c:pt idx="465">
                  <c:v>36373</c:v>
                </c:pt>
                <c:pt idx="466">
                  <c:v>36404</c:v>
                </c:pt>
                <c:pt idx="467">
                  <c:v>36434</c:v>
                </c:pt>
                <c:pt idx="468">
                  <c:v>36465</c:v>
                </c:pt>
                <c:pt idx="469">
                  <c:v>36495</c:v>
                </c:pt>
                <c:pt idx="470">
                  <c:v>36526</c:v>
                </c:pt>
                <c:pt idx="471">
                  <c:v>36557</c:v>
                </c:pt>
                <c:pt idx="472">
                  <c:v>36586</c:v>
                </c:pt>
                <c:pt idx="473">
                  <c:v>36617</c:v>
                </c:pt>
                <c:pt idx="474">
                  <c:v>36647</c:v>
                </c:pt>
                <c:pt idx="475">
                  <c:v>36678</c:v>
                </c:pt>
                <c:pt idx="476">
                  <c:v>36708</c:v>
                </c:pt>
                <c:pt idx="477">
                  <c:v>36739</c:v>
                </c:pt>
                <c:pt idx="478">
                  <c:v>36770</c:v>
                </c:pt>
                <c:pt idx="479">
                  <c:v>36800</c:v>
                </c:pt>
                <c:pt idx="480">
                  <c:v>36831</c:v>
                </c:pt>
                <c:pt idx="481">
                  <c:v>36861</c:v>
                </c:pt>
                <c:pt idx="482">
                  <c:v>36892</c:v>
                </c:pt>
                <c:pt idx="483">
                  <c:v>36923</c:v>
                </c:pt>
                <c:pt idx="484">
                  <c:v>36951</c:v>
                </c:pt>
                <c:pt idx="485">
                  <c:v>36982</c:v>
                </c:pt>
                <c:pt idx="486">
                  <c:v>37012</c:v>
                </c:pt>
                <c:pt idx="487">
                  <c:v>37043</c:v>
                </c:pt>
                <c:pt idx="488">
                  <c:v>37073</c:v>
                </c:pt>
                <c:pt idx="489">
                  <c:v>37104</c:v>
                </c:pt>
                <c:pt idx="490">
                  <c:v>37135</c:v>
                </c:pt>
                <c:pt idx="491">
                  <c:v>37165</c:v>
                </c:pt>
                <c:pt idx="492">
                  <c:v>37196</c:v>
                </c:pt>
                <c:pt idx="493">
                  <c:v>37226</c:v>
                </c:pt>
                <c:pt idx="494">
                  <c:v>37257</c:v>
                </c:pt>
                <c:pt idx="495">
                  <c:v>37288</c:v>
                </c:pt>
                <c:pt idx="496">
                  <c:v>37316</c:v>
                </c:pt>
                <c:pt idx="497">
                  <c:v>37347</c:v>
                </c:pt>
                <c:pt idx="498">
                  <c:v>37377</c:v>
                </c:pt>
                <c:pt idx="499">
                  <c:v>37408</c:v>
                </c:pt>
                <c:pt idx="500">
                  <c:v>37438</c:v>
                </c:pt>
                <c:pt idx="501">
                  <c:v>37469</c:v>
                </c:pt>
                <c:pt idx="502">
                  <c:v>37500</c:v>
                </c:pt>
                <c:pt idx="503">
                  <c:v>37530</c:v>
                </c:pt>
                <c:pt idx="504">
                  <c:v>37561</c:v>
                </c:pt>
                <c:pt idx="505">
                  <c:v>37591</c:v>
                </c:pt>
                <c:pt idx="506">
                  <c:v>37622</c:v>
                </c:pt>
                <c:pt idx="507">
                  <c:v>37653</c:v>
                </c:pt>
                <c:pt idx="508">
                  <c:v>37681</c:v>
                </c:pt>
                <c:pt idx="509">
                  <c:v>37712</c:v>
                </c:pt>
                <c:pt idx="510">
                  <c:v>37742</c:v>
                </c:pt>
                <c:pt idx="511">
                  <c:v>37773</c:v>
                </c:pt>
                <c:pt idx="512">
                  <c:v>37803</c:v>
                </c:pt>
                <c:pt idx="513">
                  <c:v>37834</c:v>
                </c:pt>
                <c:pt idx="514">
                  <c:v>37865</c:v>
                </c:pt>
                <c:pt idx="515">
                  <c:v>37895</c:v>
                </c:pt>
                <c:pt idx="516">
                  <c:v>37926</c:v>
                </c:pt>
                <c:pt idx="517">
                  <c:v>37956</c:v>
                </c:pt>
                <c:pt idx="518">
                  <c:v>37987</c:v>
                </c:pt>
                <c:pt idx="519">
                  <c:v>38018</c:v>
                </c:pt>
                <c:pt idx="520">
                  <c:v>38047</c:v>
                </c:pt>
                <c:pt idx="521">
                  <c:v>38078</c:v>
                </c:pt>
                <c:pt idx="522">
                  <c:v>38108</c:v>
                </c:pt>
                <c:pt idx="523">
                  <c:v>38139</c:v>
                </c:pt>
                <c:pt idx="524">
                  <c:v>38169</c:v>
                </c:pt>
                <c:pt idx="525">
                  <c:v>38200</c:v>
                </c:pt>
                <c:pt idx="526">
                  <c:v>38231</c:v>
                </c:pt>
                <c:pt idx="527">
                  <c:v>38261</c:v>
                </c:pt>
                <c:pt idx="528">
                  <c:v>38292</c:v>
                </c:pt>
                <c:pt idx="529">
                  <c:v>38322</c:v>
                </c:pt>
                <c:pt idx="530">
                  <c:v>38353</c:v>
                </c:pt>
                <c:pt idx="531">
                  <c:v>38384</c:v>
                </c:pt>
                <c:pt idx="532">
                  <c:v>38412</c:v>
                </c:pt>
                <c:pt idx="533">
                  <c:v>38443</c:v>
                </c:pt>
                <c:pt idx="534">
                  <c:v>38473</c:v>
                </c:pt>
                <c:pt idx="535">
                  <c:v>38504</c:v>
                </c:pt>
                <c:pt idx="536">
                  <c:v>38534</c:v>
                </c:pt>
                <c:pt idx="537">
                  <c:v>38565</c:v>
                </c:pt>
                <c:pt idx="538">
                  <c:v>38596</c:v>
                </c:pt>
                <c:pt idx="539">
                  <c:v>38626</c:v>
                </c:pt>
                <c:pt idx="540">
                  <c:v>38657</c:v>
                </c:pt>
                <c:pt idx="541">
                  <c:v>38687</c:v>
                </c:pt>
                <c:pt idx="542">
                  <c:v>38718</c:v>
                </c:pt>
                <c:pt idx="543">
                  <c:v>38749</c:v>
                </c:pt>
                <c:pt idx="544">
                  <c:v>38777</c:v>
                </c:pt>
                <c:pt idx="545">
                  <c:v>38808</c:v>
                </c:pt>
                <c:pt idx="546">
                  <c:v>38838</c:v>
                </c:pt>
                <c:pt idx="547">
                  <c:v>38869</c:v>
                </c:pt>
                <c:pt idx="548">
                  <c:v>38899</c:v>
                </c:pt>
                <c:pt idx="549">
                  <c:v>38930</c:v>
                </c:pt>
                <c:pt idx="550">
                  <c:v>38961</c:v>
                </c:pt>
                <c:pt idx="551">
                  <c:v>38991</c:v>
                </c:pt>
                <c:pt idx="552">
                  <c:v>39022</c:v>
                </c:pt>
                <c:pt idx="553">
                  <c:v>39052</c:v>
                </c:pt>
                <c:pt idx="554">
                  <c:v>39083</c:v>
                </c:pt>
                <c:pt idx="555">
                  <c:v>39114</c:v>
                </c:pt>
                <c:pt idx="556">
                  <c:v>39142</c:v>
                </c:pt>
                <c:pt idx="557">
                  <c:v>39173</c:v>
                </c:pt>
                <c:pt idx="558">
                  <c:v>39203</c:v>
                </c:pt>
                <c:pt idx="559">
                  <c:v>39234</c:v>
                </c:pt>
                <c:pt idx="560">
                  <c:v>39264</c:v>
                </c:pt>
                <c:pt idx="561">
                  <c:v>39295</c:v>
                </c:pt>
                <c:pt idx="562">
                  <c:v>39326</c:v>
                </c:pt>
                <c:pt idx="563">
                  <c:v>39356</c:v>
                </c:pt>
                <c:pt idx="564">
                  <c:v>39387</c:v>
                </c:pt>
                <c:pt idx="565">
                  <c:v>39417</c:v>
                </c:pt>
                <c:pt idx="566">
                  <c:v>39448</c:v>
                </c:pt>
                <c:pt idx="567">
                  <c:v>39479</c:v>
                </c:pt>
                <c:pt idx="568">
                  <c:v>39508</c:v>
                </c:pt>
                <c:pt idx="569">
                  <c:v>39539</c:v>
                </c:pt>
                <c:pt idx="570">
                  <c:v>39569</c:v>
                </c:pt>
                <c:pt idx="571">
                  <c:v>39600</c:v>
                </c:pt>
                <c:pt idx="572">
                  <c:v>39630</c:v>
                </c:pt>
                <c:pt idx="573">
                  <c:v>39661</c:v>
                </c:pt>
                <c:pt idx="574">
                  <c:v>39692</c:v>
                </c:pt>
                <c:pt idx="575">
                  <c:v>39722</c:v>
                </c:pt>
                <c:pt idx="576">
                  <c:v>39753</c:v>
                </c:pt>
                <c:pt idx="577">
                  <c:v>39783</c:v>
                </c:pt>
                <c:pt idx="578">
                  <c:v>39814</c:v>
                </c:pt>
                <c:pt idx="579">
                  <c:v>39845</c:v>
                </c:pt>
                <c:pt idx="580">
                  <c:v>39873</c:v>
                </c:pt>
                <c:pt idx="581">
                  <c:v>39904</c:v>
                </c:pt>
                <c:pt idx="582">
                  <c:v>39934</c:v>
                </c:pt>
                <c:pt idx="583">
                  <c:v>39965</c:v>
                </c:pt>
                <c:pt idx="584">
                  <c:v>39995</c:v>
                </c:pt>
                <c:pt idx="585">
                  <c:v>40026</c:v>
                </c:pt>
                <c:pt idx="586">
                  <c:v>40057</c:v>
                </c:pt>
                <c:pt idx="587">
                  <c:v>40087</c:v>
                </c:pt>
                <c:pt idx="588">
                  <c:v>40118</c:v>
                </c:pt>
                <c:pt idx="589">
                  <c:v>40148</c:v>
                </c:pt>
                <c:pt idx="590">
                  <c:v>40179</c:v>
                </c:pt>
                <c:pt idx="591">
                  <c:v>40210</c:v>
                </c:pt>
                <c:pt idx="592">
                  <c:v>40238</c:v>
                </c:pt>
                <c:pt idx="593">
                  <c:v>40269</c:v>
                </c:pt>
                <c:pt idx="594">
                  <c:v>40299</c:v>
                </c:pt>
                <c:pt idx="595">
                  <c:v>40330</c:v>
                </c:pt>
                <c:pt idx="596">
                  <c:v>40360</c:v>
                </c:pt>
                <c:pt idx="597">
                  <c:v>40391</c:v>
                </c:pt>
                <c:pt idx="598">
                  <c:v>40422</c:v>
                </c:pt>
                <c:pt idx="599">
                  <c:v>40452</c:v>
                </c:pt>
                <c:pt idx="600">
                  <c:v>40483</c:v>
                </c:pt>
                <c:pt idx="601">
                  <c:v>40513</c:v>
                </c:pt>
                <c:pt idx="602">
                  <c:v>40544</c:v>
                </c:pt>
                <c:pt idx="603">
                  <c:v>40575</c:v>
                </c:pt>
                <c:pt idx="604">
                  <c:v>40603</c:v>
                </c:pt>
                <c:pt idx="605">
                  <c:v>40634</c:v>
                </c:pt>
                <c:pt idx="606">
                  <c:v>40664</c:v>
                </c:pt>
                <c:pt idx="607">
                  <c:v>40695</c:v>
                </c:pt>
                <c:pt idx="608">
                  <c:v>40725</c:v>
                </c:pt>
                <c:pt idx="609">
                  <c:v>40756</c:v>
                </c:pt>
                <c:pt idx="610">
                  <c:v>40787</c:v>
                </c:pt>
                <c:pt idx="611">
                  <c:v>40817</c:v>
                </c:pt>
                <c:pt idx="612">
                  <c:v>40848</c:v>
                </c:pt>
                <c:pt idx="613">
                  <c:v>40878</c:v>
                </c:pt>
                <c:pt idx="614">
                  <c:v>40909</c:v>
                </c:pt>
                <c:pt idx="615">
                  <c:v>40940</c:v>
                </c:pt>
                <c:pt idx="616">
                  <c:v>40969</c:v>
                </c:pt>
                <c:pt idx="617">
                  <c:v>41000</c:v>
                </c:pt>
                <c:pt idx="618">
                  <c:v>41030</c:v>
                </c:pt>
                <c:pt idx="619">
                  <c:v>41061</c:v>
                </c:pt>
                <c:pt idx="620">
                  <c:v>41091</c:v>
                </c:pt>
                <c:pt idx="621">
                  <c:v>41122</c:v>
                </c:pt>
                <c:pt idx="622">
                  <c:v>41153</c:v>
                </c:pt>
                <c:pt idx="623">
                  <c:v>41183</c:v>
                </c:pt>
                <c:pt idx="624">
                  <c:v>41214</c:v>
                </c:pt>
                <c:pt idx="625">
                  <c:v>41244</c:v>
                </c:pt>
                <c:pt idx="626">
                  <c:v>41275</c:v>
                </c:pt>
                <c:pt idx="627">
                  <c:v>41306</c:v>
                </c:pt>
                <c:pt idx="628">
                  <c:v>41334</c:v>
                </c:pt>
                <c:pt idx="629">
                  <c:v>41365</c:v>
                </c:pt>
                <c:pt idx="630">
                  <c:v>41395</c:v>
                </c:pt>
                <c:pt idx="631">
                  <c:v>41426</c:v>
                </c:pt>
                <c:pt idx="632">
                  <c:v>41456</c:v>
                </c:pt>
                <c:pt idx="633">
                  <c:v>41487</c:v>
                </c:pt>
                <c:pt idx="634">
                  <c:v>41518</c:v>
                </c:pt>
                <c:pt idx="635">
                  <c:v>41548</c:v>
                </c:pt>
                <c:pt idx="636">
                  <c:v>41579</c:v>
                </c:pt>
                <c:pt idx="637">
                  <c:v>41609</c:v>
                </c:pt>
                <c:pt idx="638">
                  <c:v>41640</c:v>
                </c:pt>
                <c:pt idx="639">
                  <c:v>41671</c:v>
                </c:pt>
                <c:pt idx="640">
                  <c:v>41699</c:v>
                </c:pt>
                <c:pt idx="641">
                  <c:v>41730</c:v>
                </c:pt>
                <c:pt idx="642">
                  <c:v>41760</c:v>
                </c:pt>
                <c:pt idx="643">
                  <c:v>41791</c:v>
                </c:pt>
                <c:pt idx="644">
                  <c:v>41821</c:v>
                </c:pt>
                <c:pt idx="645">
                  <c:v>41852</c:v>
                </c:pt>
                <c:pt idx="646">
                  <c:v>41883</c:v>
                </c:pt>
                <c:pt idx="647">
                  <c:v>41913</c:v>
                </c:pt>
                <c:pt idx="648">
                  <c:v>41944</c:v>
                </c:pt>
                <c:pt idx="649">
                  <c:v>41974</c:v>
                </c:pt>
                <c:pt idx="650">
                  <c:v>42005</c:v>
                </c:pt>
                <c:pt idx="651">
                  <c:v>42036</c:v>
                </c:pt>
                <c:pt idx="652">
                  <c:v>42064</c:v>
                </c:pt>
                <c:pt idx="653">
                  <c:v>42095</c:v>
                </c:pt>
                <c:pt idx="654">
                  <c:v>42125</c:v>
                </c:pt>
                <c:pt idx="655">
                  <c:v>42156</c:v>
                </c:pt>
                <c:pt idx="656">
                  <c:v>42186</c:v>
                </c:pt>
                <c:pt idx="657">
                  <c:v>42217</c:v>
                </c:pt>
                <c:pt idx="658">
                  <c:v>42248</c:v>
                </c:pt>
                <c:pt idx="659">
                  <c:v>42278</c:v>
                </c:pt>
                <c:pt idx="660">
                  <c:v>42309</c:v>
                </c:pt>
                <c:pt idx="661">
                  <c:v>42339</c:v>
                </c:pt>
                <c:pt idx="662">
                  <c:v>42370</c:v>
                </c:pt>
                <c:pt idx="663">
                  <c:v>42401</c:v>
                </c:pt>
                <c:pt idx="664">
                  <c:v>42430</c:v>
                </c:pt>
                <c:pt idx="665">
                  <c:v>42461</c:v>
                </c:pt>
                <c:pt idx="666">
                  <c:v>42491</c:v>
                </c:pt>
                <c:pt idx="667">
                  <c:v>42522</c:v>
                </c:pt>
                <c:pt idx="668">
                  <c:v>42552</c:v>
                </c:pt>
                <c:pt idx="669">
                  <c:v>42583</c:v>
                </c:pt>
                <c:pt idx="670">
                  <c:v>42614</c:v>
                </c:pt>
                <c:pt idx="671">
                  <c:v>42644</c:v>
                </c:pt>
                <c:pt idx="672">
                  <c:v>42675</c:v>
                </c:pt>
                <c:pt idx="673">
                  <c:v>42705</c:v>
                </c:pt>
                <c:pt idx="674">
                  <c:v>42736</c:v>
                </c:pt>
                <c:pt idx="675">
                  <c:v>42767</c:v>
                </c:pt>
                <c:pt idx="676">
                  <c:v>42795</c:v>
                </c:pt>
                <c:pt idx="677">
                  <c:v>42826</c:v>
                </c:pt>
                <c:pt idx="678">
                  <c:v>42856</c:v>
                </c:pt>
                <c:pt idx="679">
                  <c:v>42887</c:v>
                </c:pt>
                <c:pt idx="680">
                  <c:v>42917</c:v>
                </c:pt>
                <c:pt idx="681">
                  <c:v>42948</c:v>
                </c:pt>
                <c:pt idx="682">
                  <c:v>42979</c:v>
                </c:pt>
                <c:pt idx="683">
                  <c:v>43009</c:v>
                </c:pt>
                <c:pt idx="684">
                  <c:v>43040</c:v>
                </c:pt>
                <c:pt idx="685">
                  <c:v>43070</c:v>
                </c:pt>
                <c:pt idx="686">
                  <c:v>43101</c:v>
                </c:pt>
                <c:pt idx="687">
                  <c:v>43132</c:v>
                </c:pt>
                <c:pt idx="688">
                  <c:v>43160</c:v>
                </c:pt>
                <c:pt idx="689">
                  <c:v>43191</c:v>
                </c:pt>
                <c:pt idx="690">
                  <c:v>43221</c:v>
                </c:pt>
                <c:pt idx="691">
                  <c:v>43252</c:v>
                </c:pt>
                <c:pt idx="692">
                  <c:v>43282</c:v>
                </c:pt>
                <c:pt idx="693">
                  <c:v>43313</c:v>
                </c:pt>
                <c:pt idx="694">
                  <c:v>43344</c:v>
                </c:pt>
                <c:pt idx="695">
                  <c:v>43374</c:v>
                </c:pt>
                <c:pt idx="696">
                  <c:v>43405</c:v>
                </c:pt>
                <c:pt idx="697">
                  <c:v>43435</c:v>
                </c:pt>
                <c:pt idx="698">
                  <c:v>43466</c:v>
                </c:pt>
                <c:pt idx="699">
                  <c:v>43497</c:v>
                </c:pt>
                <c:pt idx="700">
                  <c:v>43525</c:v>
                </c:pt>
                <c:pt idx="701">
                  <c:v>43556</c:v>
                </c:pt>
                <c:pt idx="702">
                  <c:v>43586</c:v>
                </c:pt>
                <c:pt idx="703">
                  <c:v>43617</c:v>
                </c:pt>
                <c:pt idx="704">
                  <c:v>43647</c:v>
                </c:pt>
                <c:pt idx="705">
                  <c:v>43678</c:v>
                </c:pt>
                <c:pt idx="706">
                  <c:v>43709</c:v>
                </c:pt>
                <c:pt idx="707">
                  <c:v>43739</c:v>
                </c:pt>
                <c:pt idx="708">
                  <c:v>43770</c:v>
                </c:pt>
                <c:pt idx="709">
                  <c:v>43800</c:v>
                </c:pt>
                <c:pt idx="710">
                  <c:v>43831</c:v>
                </c:pt>
                <c:pt idx="711">
                  <c:v>43862</c:v>
                </c:pt>
                <c:pt idx="712">
                  <c:v>43891</c:v>
                </c:pt>
                <c:pt idx="713">
                  <c:v>43922</c:v>
                </c:pt>
                <c:pt idx="714">
                  <c:v>43952</c:v>
                </c:pt>
                <c:pt idx="715">
                  <c:v>43983</c:v>
                </c:pt>
                <c:pt idx="716">
                  <c:v>44013</c:v>
                </c:pt>
                <c:pt idx="717">
                  <c:v>44044</c:v>
                </c:pt>
                <c:pt idx="718">
                  <c:v>44075</c:v>
                </c:pt>
                <c:pt idx="719">
                  <c:v>44105</c:v>
                </c:pt>
                <c:pt idx="720">
                  <c:v>44136</c:v>
                </c:pt>
                <c:pt idx="721">
                  <c:v>44166</c:v>
                </c:pt>
                <c:pt idx="722">
                  <c:v>44197</c:v>
                </c:pt>
                <c:pt idx="723">
                  <c:v>44228</c:v>
                </c:pt>
                <c:pt idx="724">
                  <c:v>44256</c:v>
                </c:pt>
                <c:pt idx="725">
                  <c:v>44287</c:v>
                </c:pt>
                <c:pt idx="726">
                  <c:v>44317</c:v>
                </c:pt>
                <c:pt idx="727">
                  <c:v>44348</c:v>
                </c:pt>
                <c:pt idx="728">
                  <c:v>44378</c:v>
                </c:pt>
                <c:pt idx="729">
                  <c:v>44378</c:v>
                </c:pt>
                <c:pt idx="730">
                  <c:v>44409</c:v>
                </c:pt>
                <c:pt idx="731">
                  <c:v>44440</c:v>
                </c:pt>
                <c:pt idx="732">
                  <c:v>44470</c:v>
                </c:pt>
                <c:pt idx="733">
                  <c:v>44501</c:v>
                </c:pt>
              </c:numCache>
              <c:extLst xmlns:c15="http://schemas.microsoft.com/office/drawing/2012/chart"/>
            </c:numRef>
          </c:cat>
          <c:val>
            <c:numRef>
              <c:f>'Dati base'!$P$2:$P$735</c:f>
              <c:numCache>
                <c:formatCode>_(* #,##0.00_);_(* \(#,##0.00\);_(* "-"??_);_(@_)</c:formatCode>
                <c:ptCount val="734"/>
                <c:pt idx="0">
                  <c:v>0.1</c:v>
                </c:pt>
                <c:pt idx="1">
                  <c:v>0.10001424822977753</c:v>
                </c:pt>
                <c:pt idx="2">
                  <c:v>0.10064456677412133</c:v>
                </c:pt>
                <c:pt idx="3">
                  <c:v>0.10066500053979932</c:v>
                </c:pt>
                <c:pt idx="4">
                  <c:v>0.10066500053979932</c:v>
                </c:pt>
                <c:pt idx="5">
                  <c:v>0.10066500053979932</c:v>
                </c:pt>
                <c:pt idx="6">
                  <c:v>0.10059740619434543</c:v>
                </c:pt>
                <c:pt idx="7">
                  <c:v>0.10061846903145172</c:v>
                </c:pt>
                <c:pt idx="8">
                  <c:v>0.10064667463598372</c:v>
                </c:pt>
                <c:pt idx="9">
                  <c:v>0.10066516274572994</c:v>
                </c:pt>
                <c:pt idx="10">
                  <c:v>0.10066289191026952</c:v>
                </c:pt>
                <c:pt idx="11">
                  <c:v>0.10064635034379653</c:v>
                </c:pt>
                <c:pt idx="12">
                  <c:v>9.5018114802757431E-2</c:v>
                </c:pt>
                <c:pt idx="13">
                  <c:v>9.4827723746516226E-2</c:v>
                </c:pt>
                <c:pt idx="14">
                  <c:v>9.5092370909980586E-2</c:v>
                </c:pt>
                <c:pt idx="15">
                  <c:v>9.5093290269029004E-2</c:v>
                </c:pt>
                <c:pt idx="16">
                  <c:v>9.5087467961934971E-2</c:v>
                </c:pt>
                <c:pt idx="17">
                  <c:v>9.5090838684402934E-2</c:v>
                </c:pt>
                <c:pt idx="18">
                  <c:v>9.5072608989277899E-2</c:v>
                </c:pt>
                <c:pt idx="19">
                  <c:v>9.5041680461881661E-2</c:v>
                </c:pt>
                <c:pt idx="20">
                  <c:v>9.5045660233043727E-2</c:v>
                </c:pt>
                <c:pt idx="21">
                  <c:v>9.507781676033937E-2</c:v>
                </c:pt>
                <c:pt idx="22">
                  <c:v>9.3600368956720831E-2</c:v>
                </c:pt>
                <c:pt idx="23">
                  <c:v>9.3606100124042538E-2</c:v>
                </c:pt>
                <c:pt idx="24">
                  <c:v>9.3605496810221359E-2</c:v>
                </c:pt>
                <c:pt idx="25">
                  <c:v>9.3606703445640815E-2</c:v>
                </c:pt>
                <c:pt idx="26">
                  <c:v>9.135206549212313E-2</c:v>
                </c:pt>
                <c:pt idx="27">
                  <c:v>8.9479749008146092E-2</c:v>
                </c:pt>
                <c:pt idx="28">
                  <c:v>8.9481622549299408E-2</c:v>
                </c:pt>
                <c:pt idx="29">
                  <c:v>8.9468509408581823E-2</c:v>
                </c:pt>
                <c:pt idx="30">
                  <c:v>9.1289566694889746E-2</c:v>
                </c:pt>
                <c:pt idx="31">
                  <c:v>9.1211746735375909E-2</c:v>
                </c:pt>
                <c:pt idx="32">
                  <c:v>9.1608753335223822E-2</c:v>
                </c:pt>
                <c:pt idx="33">
                  <c:v>9.1698746924919708E-2</c:v>
                </c:pt>
                <c:pt idx="34">
                  <c:v>9.1565884170490011E-2</c:v>
                </c:pt>
                <c:pt idx="35">
                  <c:v>9.4805634757831797E-2</c:v>
                </c:pt>
                <c:pt idx="36">
                  <c:v>9.4077358594251398E-2</c:v>
                </c:pt>
                <c:pt idx="37">
                  <c:v>9.4075998242992009E-2</c:v>
                </c:pt>
                <c:pt idx="38">
                  <c:v>9.5925576178282554E-2</c:v>
                </c:pt>
                <c:pt idx="39">
                  <c:v>9.5919874229700011E-2</c:v>
                </c:pt>
                <c:pt idx="40">
                  <c:v>9.5737155059356246E-2</c:v>
                </c:pt>
                <c:pt idx="41">
                  <c:v>9.553984035659141E-2</c:v>
                </c:pt>
                <c:pt idx="42">
                  <c:v>9.4808756170212505E-2</c:v>
                </c:pt>
                <c:pt idx="43">
                  <c:v>9.4813914922108597E-2</c:v>
                </c:pt>
                <c:pt idx="44">
                  <c:v>9.4807845860503739E-2</c:v>
                </c:pt>
                <c:pt idx="45">
                  <c:v>9.481588753443447E-2</c:v>
                </c:pt>
                <c:pt idx="46">
                  <c:v>9.4816949744300577E-2</c:v>
                </c:pt>
                <c:pt idx="47">
                  <c:v>9.6660863997592439E-2</c:v>
                </c:pt>
                <c:pt idx="48">
                  <c:v>9.629562807156973E-2</c:v>
                </c:pt>
                <c:pt idx="49">
                  <c:v>9.6297631636128658E-2</c:v>
                </c:pt>
                <c:pt idx="50">
                  <c:v>9.7403097929656818E-2</c:v>
                </c:pt>
                <c:pt idx="51">
                  <c:v>9.7398421436150587E-2</c:v>
                </c:pt>
                <c:pt idx="52">
                  <c:v>9.7399512577802924E-2</c:v>
                </c:pt>
                <c:pt idx="53">
                  <c:v>9.7408866223493693E-2</c:v>
                </c:pt>
                <c:pt idx="54">
                  <c:v>9.740652764365014E-2</c:v>
                </c:pt>
                <c:pt idx="55">
                  <c:v>9.7406215841488328E-2</c:v>
                </c:pt>
                <c:pt idx="56">
                  <c:v>9.7415726705543451E-2</c:v>
                </c:pt>
                <c:pt idx="57">
                  <c:v>9.7418221665889329E-2</c:v>
                </c:pt>
                <c:pt idx="58">
                  <c:v>9.741229634372732E-2</c:v>
                </c:pt>
                <c:pt idx="59">
                  <c:v>9.7402630260097905E-2</c:v>
                </c:pt>
                <c:pt idx="60">
                  <c:v>9.7402942039304871E-2</c:v>
                </c:pt>
                <c:pt idx="61">
                  <c:v>9.7413231872990225E-2</c:v>
                </c:pt>
                <c:pt idx="62">
                  <c:v>9.7395459889183286E-2</c:v>
                </c:pt>
                <c:pt idx="63">
                  <c:v>9.7407618966936615E-2</c:v>
                </c:pt>
                <c:pt idx="64">
                  <c:v>9.7403565603706679E-2</c:v>
                </c:pt>
                <c:pt idx="65">
                  <c:v>9.7452540334850887E-2</c:v>
                </c:pt>
                <c:pt idx="66">
                  <c:v>9.745129195961362E-2</c:v>
                </c:pt>
                <c:pt idx="67">
                  <c:v>9.7493598487616712E-2</c:v>
                </c:pt>
                <c:pt idx="68">
                  <c:v>9.7554077805745584E-2</c:v>
                </c:pt>
                <c:pt idx="69">
                  <c:v>9.7625593227890564E-2</c:v>
                </c:pt>
                <c:pt idx="70">
                  <c:v>9.7562053544674454E-2</c:v>
                </c:pt>
                <c:pt idx="71">
                  <c:v>9.7400759626770694E-2</c:v>
                </c:pt>
                <c:pt idx="72">
                  <c:v>9.7404812756462622E-2</c:v>
                </c:pt>
                <c:pt idx="73">
                  <c:v>9.7447234960969908E-2</c:v>
                </c:pt>
                <c:pt idx="74">
                  <c:v>9.735557449444171E-2</c:v>
                </c:pt>
                <c:pt idx="75">
                  <c:v>9.7340158822423417E-2</c:v>
                </c:pt>
                <c:pt idx="76">
                  <c:v>9.7420560807284048E-2</c:v>
                </c:pt>
                <c:pt idx="77">
                  <c:v>9.7441618135860469E-2</c:v>
                </c:pt>
                <c:pt idx="78">
                  <c:v>9.7433662075265451E-2</c:v>
                </c:pt>
                <c:pt idx="79">
                  <c:v>9.7422432201280287E-2</c:v>
                </c:pt>
                <c:pt idx="80">
                  <c:v>9.750297021376049E-2</c:v>
                </c:pt>
                <c:pt idx="81">
                  <c:v>9.7639376291084434E-2</c:v>
                </c:pt>
                <c:pt idx="82">
                  <c:v>9.7689529345191914E-2</c:v>
                </c:pt>
                <c:pt idx="83">
                  <c:v>9.775935914015868E-2</c:v>
                </c:pt>
                <c:pt idx="84">
                  <c:v>9.7740675777776245E-2</c:v>
                </c:pt>
                <c:pt idx="85">
                  <c:v>9.7499065108914082E-2</c:v>
                </c:pt>
                <c:pt idx="86">
                  <c:v>9.7405904041322697E-2</c:v>
                </c:pt>
                <c:pt idx="87">
                  <c:v>9.7408866223493693E-2</c:v>
                </c:pt>
                <c:pt idx="88">
                  <c:v>9.7520468924093454E-2</c:v>
                </c:pt>
                <c:pt idx="89">
                  <c:v>9.7447390993133085E-2</c:v>
                </c:pt>
                <c:pt idx="90">
                  <c:v>9.7760615420756508E-2</c:v>
                </c:pt>
                <c:pt idx="91">
                  <c:v>9.767369422377388E-2</c:v>
                </c:pt>
                <c:pt idx="92">
                  <c:v>9.7795490091938747E-2</c:v>
                </c:pt>
                <c:pt idx="93">
                  <c:v>9.7935080354467727E-2</c:v>
                </c:pt>
                <c:pt idx="94">
                  <c:v>9.7798476017031247E-2</c:v>
                </c:pt>
                <c:pt idx="95">
                  <c:v>9.7719332106253887E-2</c:v>
                </c:pt>
                <c:pt idx="96">
                  <c:v>9.7606491325973543E-2</c:v>
                </c:pt>
                <c:pt idx="97">
                  <c:v>9.7539693495732577E-2</c:v>
                </c:pt>
                <c:pt idx="98">
                  <c:v>9.7515937405445938E-2</c:v>
                </c:pt>
                <c:pt idx="99">
                  <c:v>9.7257091735766216E-2</c:v>
                </c:pt>
                <c:pt idx="100">
                  <c:v>9.6840945953998114E-2</c:v>
                </c:pt>
                <c:pt idx="101">
                  <c:v>9.7046638302431446E-2</c:v>
                </c:pt>
                <c:pt idx="102">
                  <c:v>9.6873779611503397E-2</c:v>
                </c:pt>
                <c:pt idx="103">
                  <c:v>9.7067998735377206E-2</c:v>
                </c:pt>
                <c:pt idx="104">
                  <c:v>9.6883957939577006E-2</c:v>
                </c:pt>
                <c:pt idx="105">
                  <c:v>9.6874088014266099E-2</c:v>
                </c:pt>
                <c:pt idx="106">
                  <c:v>9.6691702820582953E-2</c:v>
                </c:pt>
                <c:pt idx="107">
                  <c:v>9.6897223819160314E-2</c:v>
                </c:pt>
                <c:pt idx="108">
                  <c:v>9.7226327598261192E-2</c:v>
                </c:pt>
                <c:pt idx="109">
                  <c:v>9.7082244248701322E-2</c:v>
                </c:pt>
                <c:pt idx="110">
                  <c:v>0.10332207479841046</c:v>
                </c:pt>
                <c:pt idx="111">
                  <c:v>0.10327266942018173</c:v>
                </c:pt>
                <c:pt idx="112">
                  <c:v>0.10336396685470553</c:v>
                </c:pt>
                <c:pt idx="113">
                  <c:v>0.10371533422132563</c:v>
                </c:pt>
                <c:pt idx="114">
                  <c:v>0.1033578862926821</c:v>
                </c:pt>
                <c:pt idx="115">
                  <c:v>0.10336215904531927</c:v>
                </c:pt>
                <c:pt idx="116">
                  <c:v>0.141011878528016</c:v>
                </c:pt>
                <c:pt idx="117">
                  <c:v>0.14132279753389754</c:v>
                </c:pt>
                <c:pt idx="118">
                  <c:v>0.14197762056174454</c:v>
                </c:pt>
                <c:pt idx="119">
                  <c:v>0.14241000592594699</c:v>
                </c:pt>
                <c:pt idx="120">
                  <c:v>0.14251021426512367</c:v>
                </c:pt>
                <c:pt idx="121">
                  <c:v>0.14229395892117425</c:v>
                </c:pt>
                <c:pt idx="122">
                  <c:v>0.14235127345929677</c:v>
                </c:pt>
                <c:pt idx="123">
                  <c:v>0.14227570103732184</c:v>
                </c:pt>
                <c:pt idx="124">
                  <c:v>0.14250792483040056</c:v>
                </c:pt>
                <c:pt idx="125">
                  <c:v>0.14305486878432233</c:v>
                </c:pt>
                <c:pt idx="126">
                  <c:v>0.1429347196670421</c:v>
                </c:pt>
                <c:pt idx="127">
                  <c:v>0.14250654118413519</c:v>
                </c:pt>
                <c:pt idx="128">
                  <c:v>0.14285442660896963</c:v>
                </c:pt>
                <c:pt idx="129">
                  <c:v>0.1437691113931264</c:v>
                </c:pt>
                <c:pt idx="130">
                  <c:v>0.14357712577238213</c:v>
                </c:pt>
                <c:pt idx="131">
                  <c:v>0.14391977011416932</c:v>
                </c:pt>
                <c:pt idx="132">
                  <c:v>0.14383589297998423</c:v>
                </c:pt>
                <c:pt idx="133">
                  <c:v>0.14667673633258069</c:v>
                </c:pt>
                <c:pt idx="134">
                  <c:v>0.14920458350581736</c:v>
                </c:pt>
                <c:pt idx="135">
                  <c:v>0.15014458583230247</c:v>
                </c:pt>
                <c:pt idx="136">
                  <c:v>0.15117843292831595</c:v>
                </c:pt>
                <c:pt idx="137">
                  <c:v>0.15099112024697095</c:v>
                </c:pt>
                <c:pt idx="138">
                  <c:v>0.15135346988534218</c:v>
                </c:pt>
                <c:pt idx="139">
                  <c:v>0.15167995190781222</c:v>
                </c:pt>
                <c:pt idx="140">
                  <c:v>0.15164653561390046</c:v>
                </c:pt>
                <c:pt idx="141">
                  <c:v>0.15158079029474783</c:v>
                </c:pt>
                <c:pt idx="142">
                  <c:v>0.1515599306845328</c:v>
                </c:pt>
                <c:pt idx="143">
                  <c:v>0.15108588438588014</c:v>
                </c:pt>
                <c:pt idx="144">
                  <c:v>0.15075395533258773</c:v>
                </c:pt>
                <c:pt idx="145">
                  <c:v>0.15110713200844866</c:v>
                </c:pt>
                <c:pt idx="146">
                  <c:v>0.15053630751312042</c:v>
                </c:pt>
                <c:pt idx="147">
                  <c:v>0.15331424245343839</c:v>
                </c:pt>
                <c:pt idx="148">
                  <c:v>0.15360853061513963</c:v>
                </c:pt>
                <c:pt idx="149">
                  <c:v>0.16383348150599897</c:v>
                </c:pt>
                <c:pt idx="150">
                  <c:v>0.16430155471341695</c:v>
                </c:pt>
                <c:pt idx="151">
                  <c:v>0.16222918461511704</c:v>
                </c:pt>
                <c:pt idx="152">
                  <c:v>0.17821083275788641</c:v>
                </c:pt>
                <c:pt idx="153">
                  <c:v>0.18400047181269602</c:v>
                </c:pt>
                <c:pt idx="154">
                  <c:v>0.18683670824338555</c:v>
                </c:pt>
                <c:pt idx="155">
                  <c:v>0.20339246000316513</c:v>
                </c:pt>
                <c:pt idx="156">
                  <c:v>0.19545687846256599</c:v>
                </c:pt>
                <c:pt idx="157">
                  <c:v>0.19455224451257708</c:v>
                </c:pt>
                <c:pt idx="158">
                  <c:v>0.18356179031896147</c:v>
                </c:pt>
                <c:pt idx="159">
                  <c:v>0.18159448906728359</c:v>
                </c:pt>
                <c:pt idx="160">
                  <c:v>0.25476491252965683</c:v>
                </c:pt>
                <c:pt idx="161">
                  <c:v>0.2827123284323621</c:v>
                </c:pt>
                <c:pt idx="162">
                  <c:v>0.28973606262710533</c:v>
                </c:pt>
                <c:pt idx="163">
                  <c:v>0.28923731904725114</c:v>
                </c:pt>
                <c:pt idx="164">
                  <c:v>0.35018381636085627</c:v>
                </c:pt>
                <c:pt idx="165">
                  <c:v>0.35123480953822445</c:v>
                </c:pt>
                <c:pt idx="166">
                  <c:v>0.35063661147003977</c:v>
                </c:pt>
                <c:pt idx="167">
                  <c:v>0.42258678999144672</c:v>
                </c:pt>
                <c:pt idx="168">
                  <c:v>0.4268209639417257</c:v>
                </c:pt>
                <c:pt idx="169">
                  <c:v>0.43642792008689646</c:v>
                </c:pt>
                <c:pt idx="170">
                  <c:v>0.47974645645505926</c:v>
                </c:pt>
                <c:pt idx="171">
                  <c:v>0.48473010251388271</c:v>
                </c:pt>
                <c:pt idx="172">
                  <c:v>0.49383286183472569</c:v>
                </c:pt>
                <c:pt idx="173">
                  <c:v>0.49118342997285824</c:v>
                </c:pt>
                <c:pt idx="174">
                  <c:v>0.49648527000769449</c:v>
                </c:pt>
                <c:pt idx="175">
                  <c:v>0.49428406514987255</c:v>
                </c:pt>
                <c:pt idx="176">
                  <c:v>0.47826340009412266</c:v>
                </c:pt>
                <c:pt idx="177">
                  <c:v>0.46460466329790717</c:v>
                </c:pt>
                <c:pt idx="178">
                  <c:v>0.45737541423122169</c:v>
                </c:pt>
                <c:pt idx="179">
                  <c:v>0.45706652489054805</c:v>
                </c:pt>
                <c:pt idx="180">
                  <c:v>0.45659388341515866</c:v>
                </c:pt>
                <c:pt idx="181">
                  <c:v>0.45441983101642003</c:v>
                </c:pt>
                <c:pt idx="182">
                  <c:v>0.44589032255408056</c:v>
                </c:pt>
                <c:pt idx="183">
                  <c:v>0.41037052774109933</c:v>
                </c:pt>
                <c:pt idx="184">
                  <c:v>0.38151785887088141</c:v>
                </c:pt>
                <c:pt idx="185">
                  <c:v>0.35775978335236497</c:v>
                </c:pt>
                <c:pt idx="186">
                  <c:v>0.36504610372977869</c:v>
                </c:pt>
                <c:pt idx="187">
                  <c:v>0.36849079072291929</c:v>
                </c:pt>
                <c:pt idx="188">
                  <c:v>0.37374038746676774</c:v>
                </c:pt>
                <c:pt idx="189">
                  <c:v>0.3731355069083423</c:v>
                </c:pt>
                <c:pt idx="190">
                  <c:v>0.36964092981757651</c:v>
                </c:pt>
                <c:pt idx="191">
                  <c:v>0.36492938297411198</c:v>
                </c:pt>
                <c:pt idx="192">
                  <c:v>0.36054752334042717</c:v>
                </c:pt>
                <c:pt idx="193">
                  <c:v>0.35965779661254399</c:v>
                </c:pt>
                <c:pt idx="194">
                  <c:v>0.44589032255408056</c:v>
                </c:pt>
                <c:pt idx="195">
                  <c:v>0.35221396091894935</c:v>
                </c:pt>
                <c:pt idx="196">
                  <c:v>0.35067836603950958</c:v>
                </c:pt>
                <c:pt idx="197">
                  <c:v>0.35311063092619566</c:v>
                </c:pt>
                <c:pt idx="198">
                  <c:v>0.35350429092795038</c:v>
                </c:pt>
                <c:pt idx="199">
                  <c:v>0.35347081734188107</c:v>
                </c:pt>
                <c:pt idx="200">
                  <c:v>0.35454309048877136</c:v>
                </c:pt>
                <c:pt idx="201">
                  <c:v>0.34992737209181562</c:v>
                </c:pt>
                <c:pt idx="202">
                  <c:v>0.40118920078307296</c:v>
                </c:pt>
                <c:pt idx="203">
                  <c:v>0.40021074220985098</c:v>
                </c:pt>
                <c:pt idx="204">
                  <c:v>0.40085819167765924</c:v>
                </c:pt>
                <c:pt idx="205">
                  <c:v>0.38868518475165154</c:v>
                </c:pt>
                <c:pt idx="206">
                  <c:v>0.38513958805904192</c:v>
                </c:pt>
                <c:pt idx="207">
                  <c:v>0.38975263662195864</c:v>
                </c:pt>
                <c:pt idx="208">
                  <c:v>0.38957924215004353</c:v>
                </c:pt>
                <c:pt idx="209">
                  <c:v>0.38889910121660776</c:v>
                </c:pt>
                <c:pt idx="210">
                  <c:v>0.38329321957097667</c:v>
                </c:pt>
                <c:pt idx="211">
                  <c:v>0.38761698263489408</c:v>
                </c:pt>
                <c:pt idx="212">
                  <c:v>0.39396004707338184</c:v>
                </c:pt>
                <c:pt idx="213">
                  <c:v>0.39838451312330819</c:v>
                </c:pt>
                <c:pt idx="214">
                  <c:v>0.40190503136449779</c:v>
                </c:pt>
                <c:pt idx="215">
                  <c:v>0.44400032888069946</c:v>
                </c:pt>
                <c:pt idx="216">
                  <c:v>0.42619710792803189</c:v>
                </c:pt>
                <c:pt idx="217">
                  <c:v>0.42715978711720309</c:v>
                </c:pt>
                <c:pt idx="218">
                  <c:v>0.55059769187646779</c:v>
                </c:pt>
                <c:pt idx="219">
                  <c:v>0.54865805124807898</c:v>
                </c:pt>
                <c:pt idx="220">
                  <c:v>0.55289809686205604</c:v>
                </c:pt>
                <c:pt idx="221">
                  <c:v>0.56962523015040778</c:v>
                </c:pt>
                <c:pt idx="222">
                  <c:v>0.56992530344533165</c:v>
                </c:pt>
                <c:pt idx="223">
                  <c:v>0.5761735587320318</c:v>
                </c:pt>
                <c:pt idx="224">
                  <c:v>0.61726713123803989</c:v>
                </c:pt>
                <c:pt idx="225">
                  <c:v>0.61957961060564404</c:v>
                </c:pt>
                <c:pt idx="226">
                  <c:v>0.62513814246051436</c:v>
                </c:pt>
                <c:pt idx="227">
                  <c:v>0.64629544311871912</c:v>
                </c:pt>
                <c:pt idx="228">
                  <c:v>0.64751557864722864</c:v>
                </c:pt>
                <c:pt idx="229">
                  <c:v>0.65916892548707229</c:v>
                </c:pt>
                <c:pt idx="230">
                  <c:v>0.7010611552734255</c:v>
                </c:pt>
                <c:pt idx="231">
                  <c:v>0.69589857201517125</c:v>
                </c:pt>
                <c:pt idx="232">
                  <c:v>0.65627103731766256</c:v>
                </c:pt>
                <c:pt idx="233">
                  <c:v>0.69494119229548279</c:v>
                </c:pt>
                <c:pt idx="234">
                  <c:v>0.72398346643000466</c:v>
                </c:pt>
                <c:pt idx="235">
                  <c:v>0.73459250372483786</c:v>
                </c:pt>
                <c:pt idx="236">
                  <c:v>0.87987571065202896</c:v>
                </c:pt>
                <c:pt idx="237">
                  <c:v>0.86350863428488434</c:v>
                </c:pt>
                <c:pt idx="238">
                  <c:v>0.85971453035778711</c:v>
                </c:pt>
                <c:pt idx="239">
                  <c:v>0.84111589987581703</c:v>
                </c:pt>
                <c:pt idx="240">
                  <c:v>0.80837428443737824</c:v>
                </c:pt>
                <c:pt idx="241">
                  <c:v>0.78595364296119918</c:v>
                </c:pt>
                <c:pt idx="242">
                  <c:v>0.7713142327853254</c:v>
                </c:pt>
                <c:pt idx="243">
                  <c:v>0.72084156966564517</c:v>
                </c:pt>
                <c:pt idx="244">
                  <c:v>0.71318910699377724</c:v>
                </c:pt>
                <c:pt idx="245">
                  <c:v>0.69019720618046776</c:v>
                </c:pt>
                <c:pt idx="246">
                  <c:v>0.65113244037624685</c:v>
                </c:pt>
                <c:pt idx="247">
                  <c:v>0.7289426259182854</c:v>
                </c:pt>
                <c:pt idx="248">
                  <c:v>0.71068210166068557</c:v>
                </c:pt>
                <c:pt idx="249">
                  <c:v>0.69380454432197047</c:v>
                </c:pt>
                <c:pt idx="250">
                  <c:v>0.72661739428899019</c:v>
                </c:pt>
                <c:pt idx="251">
                  <c:v>0.73900493883238783</c:v>
                </c:pt>
                <c:pt idx="252">
                  <c:v>0.76120566346450969</c:v>
                </c:pt>
                <c:pt idx="253">
                  <c:v>0.74977483907497111</c:v>
                </c:pt>
                <c:pt idx="254">
                  <c:v>0.73176475108113481</c:v>
                </c:pt>
                <c:pt idx="255">
                  <c:v>0.70936240310024967</c:v>
                </c:pt>
                <c:pt idx="256">
                  <c:v>0.69726508456627645</c:v>
                </c:pt>
                <c:pt idx="257">
                  <c:v>0.64660980179185412</c:v>
                </c:pt>
                <c:pt idx="258">
                  <c:v>0.67169526695875137</c:v>
                </c:pt>
                <c:pt idx="259">
                  <c:v>0.62581521132856088</c:v>
                </c:pt>
                <c:pt idx="260">
                  <c:v>0.66517943734702056</c:v>
                </c:pt>
                <c:pt idx="261">
                  <c:v>0.65792183066953613</c:v>
                </c:pt>
                <c:pt idx="262">
                  <c:v>0.64593768951532415</c:v>
                </c:pt>
                <c:pt idx="263">
                  <c:v>0.60726613163285637</c:v>
                </c:pt>
                <c:pt idx="264">
                  <c:v>0.58904287128116328</c:v>
                </c:pt>
                <c:pt idx="265">
                  <c:v>0.62015158808619986</c:v>
                </c:pt>
                <c:pt idx="266">
                  <c:v>0.62868771425792769</c:v>
                </c:pt>
                <c:pt idx="267">
                  <c:v>0.61660167246031428</c:v>
                </c:pt>
                <c:pt idx="268">
                  <c:v>0.59972908236150835</c:v>
                </c:pt>
                <c:pt idx="269">
                  <c:v>0.58848955351124077</c:v>
                </c:pt>
                <c:pt idx="270">
                  <c:v>0.58247449337322443</c:v>
                </c:pt>
                <c:pt idx="271">
                  <c:v>0.56932137381243841</c:v>
                </c:pt>
                <c:pt idx="272">
                  <c:v>0.63136376987236531</c:v>
                </c:pt>
                <c:pt idx="273">
                  <c:v>0.61041009116552192</c:v>
                </c:pt>
                <c:pt idx="274">
                  <c:v>0.60326458151990003</c:v>
                </c:pt>
                <c:pt idx="275">
                  <c:v>0.61405569711941643</c:v>
                </c:pt>
                <c:pt idx="276">
                  <c:v>0.69353277235353883</c:v>
                </c:pt>
                <c:pt idx="277">
                  <c:v>0.67462203971175549</c:v>
                </c:pt>
                <c:pt idx="278">
                  <c:v>0.67922423663366849</c:v>
                </c:pt>
                <c:pt idx="279">
                  <c:v>0.70906327498448019</c:v>
                </c:pt>
                <c:pt idx="280">
                  <c:v>0.74192741674247009</c:v>
                </c:pt>
                <c:pt idx="281">
                  <c:v>0.7758047573986776</c:v>
                </c:pt>
                <c:pt idx="282">
                  <c:v>0.75999219848065336</c:v>
                </c:pt>
                <c:pt idx="283">
                  <c:v>0.76578449053004616</c:v>
                </c:pt>
                <c:pt idx="284">
                  <c:v>0.7420994746947106</c:v>
                </c:pt>
                <c:pt idx="285">
                  <c:v>0.72807065613327326</c:v>
                </c:pt>
                <c:pt idx="286">
                  <c:v>0.69257348236225613</c:v>
                </c:pt>
                <c:pt idx="287">
                  <c:v>0.67955142652793687</c:v>
                </c:pt>
                <c:pt idx="288">
                  <c:v>0.67570358777010597</c:v>
                </c:pt>
                <c:pt idx="289">
                  <c:v>0.6479764147089474</c:v>
                </c:pt>
                <c:pt idx="290">
                  <c:v>0.61874740980894838</c:v>
                </c:pt>
                <c:pt idx="291">
                  <c:v>0.56636597240253761</c:v>
                </c:pt>
                <c:pt idx="292">
                  <c:v>0.53675598431236771</c:v>
                </c:pt>
                <c:pt idx="293">
                  <c:v>0.55865735056785437</c:v>
                </c:pt>
                <c:pt idx="294">
                  <c:v>0.65694614271369201</c:v>
                </c:pt>
                <c:pt idx="295">
                  <c:v>0.67145142571852956</c:v>
                </c:pt>
                <c:pt idx="296">
                  <c:v>0.67940877372793029</c:v>
                </c:pt>
                <c:pt idx="297">
                  <c:v>0.67970579237924356</c:v>
                </c:pt>
                <c:pt idx="298">
                  <c:v>0.66344458573700715</c:v>
                </c:pt>
                <c:pt idx="299">
                  <c:v>0.70687825850306385</c:v>
                </c:pt>
                <c:pt idx="300">
                  <c:v>0.71820781362570729</c:v>
                </c:pt>
                <c:pt idx="301">
                  <c:v>0.72905060639971142</c:v>
                </c:pt>
                <c:pt idx="302">
                  <c:v>0.75525008256029069</c:v>
                </c:pt>
                <c:pt idx="303">
                  <c:v>0.78666264114144591</c:v>
                </c:pt>
                <c:pt idx="304">
                  <c:v>0.82477636549996203</c:v>
                </c:pt>
                <c:pt idx="305">
                  <c:v>0.82831358996283644</c:v>
                </c:pt>
                <c:pt idx="306">
                  <c:v>0.8657696853670489</c:v>
                </c:pt>
                <c:pt idx="307">
                  <c:v>0.9520181707094828</c:v>
                </c:pt>
                <c:pt idx="308">
                  <c:v>1.0144462634105109</c:v>
                </c:pt>
                <c:pt idx="309">
                  <c:v>1.0523124284138397</c:v>
                </c:pt>
                <c:pt idx="310">
                  <c:v>1.0726637304514706</c:v>
                </c:pt>
                <c:pt idx="311">
                  <c:v>1.1082921925267628</c:v>
                </c:pt>
                <c:pt idx="312">
                  <c:v>1.1136987189825209</c:v>
                </c:pt>
                <c:pt idx="313">
                  <c:v>1.1413994013412698</c:v>
                </c:pt>
                <c:pt idx="314">
                  <c:v>1.2394081617803896</c:v>
                </c:pt>
                <c:pt idx="315">
                  <c:v>1.2526557480252236</c:v>
                </c:pt>
                <c:pt idx="316">
                  <c:v>1.2738952272182675</c:v>
                </c:pt>
                <c:pt idx="317">
                  <c:v>1.3171978998745435</c:v>
                </c:pt>
                <c:pt idx="318">
                  <c:v>1.3290353523872893</c:v>
                </c:pt>
                <c:pt idx="319">
                  <c:v>1.4999056587542148</c:v>
                </c:pt>
                <c:pt idx="320">
                  <c:v>1.4789058556070549</c:v>
                </c:pt>
                <c:pt idx="321">
                  <c:v>1.4811709435600544</c:v>
                </c:pt>
                <c:pt idx="322">
                  <c:v>1.5227311167750428</c:v>
                </c:pt>
                <c:pt idx="323">
                  <c:v>1.5760089810357192</c:v>
                </c:pt>
                <c:pt idx="324">
                  <c:v>1.6771266816124168</c:v>
                </c:pt>
                <c:pt idx="325">
                  <c:v>1.7368727780574205</c:v>
                </c:pt>
                <c:pt idx="326">
                  <c:v>1.7955225758369229</c:v>
                </c:pt>
                <c:pt idx="327">
                  <c:v>1.8001991574147518</c:v>
                </c:pt>
                <c:pt idx="328">
                  <c:v>1.8159637886801232</c:v>
                </c:pt>
                <c:pt idx="329">
                  <c:v>1.9234131605999709</c:v>
                </c:pt>
                <c:pt idx="330">
                  <c:v>1.9193773915234356</c:v>
                </c:pt>
                <c:pt idx="331">
                  <c:v>1.8466561999478097</c:v>
                </c:pt>
                <c:pt idx="332">
                  <c:v>1.8082330373336992</c:v>
                </c:pt>
                <c:pt idx="333">
                  <c:v>1.7980794368828461</c:v>
                </c:pt>
                <c:pt idx="334">
                  <c:v>1.8126605632148691</c:v>
                </c:pt>
                <c:pt idx="335">
                  <c:v>1.8765852563816261</c:v>
                </c:pt>
                <c:pt idx="336">
                  <c:v>1.9768444646309684</c:v>
                </c:pt>
                <c:pt idx="337">
                  <c:v>1.996791753388736</c:v>
                </c:pt>
                <c:pt idx="338">
                  <c:v>1.9992523024851516</c:v>
                </c:pt>
                <c:pt idx="339">
                  <c:v>1.9900788267796539</c:v>
                </c:pt>
                <c:pt idx="340">
                  <c:v>1.9900414526843992</c:v>
                </c:pt>
                <c:pt idx="341">
                  <c:v>2.0137597259106275</c:v>
                </c:pt>
                <c:pt idx="342">
                  <c:v>1.9812515052463211</c:v>
                </c:pt>
                <c:pt idx="343">
                  <c:v>1.957439085059161</c:v>
                </c:pt>
                <c:pt idx="344">
                  <c:v>2.065069573205748</c:v>
                </c:pt>
                <c:pt idx="345">
                  <c:v>2.0463923655915801</c:v>
                </c:pt>
                <c:pt idx="346">
                  <c:v>2.0146662891019234</c:v>
                </c:pt>
                <c:pt idx="347">
                  <c:v>2.0833018210083853</c:v>
                </c:pt>
                <c:pt idx="348">
                  <c:v>2.1218094334610185</c:v>
                </c:pt>
                <c:pt idx="349">
                  <c:v>2.1900296056781494</c:v>
                </c:pt>
                <c:pt idx="350">
                  <c:v>2.2481877571734747</c:v>
                </c:pt>
                <c:pt idx="351">
                  <c:v>2.2758829365034634</c:v>
                </c:pt>
                <c:pt idx="352">
                  <c:v>2.2405424680487962</c:v>
                </c:pt>
                <c:pt idx="353">
                  <c:v>2.9764930931621425</c:v>
                </c:pt>
                <c:pt idx="354">
                  <c:v>2.997427868678618</c:v>
                </c:pt>
                <c:pt idx="355">
                  <c:v>2.930908516439938</c:v>
                </c:pt>
                <c:pt idx="356">
                  <c:v>2.9855777977347269</c:v>
                </c:pt>
                <c:pt idx="357">
                  <c:v>3.0787499153734688</c:v>
                </c:pt>
                <c:pt idx="358">
                  <c:v>2.9831578331924926</c:v>
                </c:pt>
                <c:pt idx="359">
                  <c:v>2.9809747411672785</c:v>
                </c:pt>
                <c:pt idx="360">
                  <c:v>3.0118750730632833</c:v>
                </c:pt>
                <c:pt idx="361">
                  <c:v>2.974815611783987</c:v>
                </c:pt>
                <c:pt idx="362">
                  <c:v>2.7793584376961462</c:v>
                </c:pt>
                <c:pt idx="363">
                  <c:v>2.7868866829513363</c:v>
                </c:pt>
                <c:pt idx="364">
                  <c:v>2.5556488929989283</c:v>
                </c:pt>
                <c:pt idx="365">
                  <c:v>2.3611811148450847</c:v>
                </c:pt>
                <c:pt idx="366">
                  <c:v>2.2807187704819682</c:v>
                </c:pt>
                <c:pt idx="367">
                  <c:v>2.4920357427954971</c:v>
                </c:pt>
                <c:pt idx="368">
                  <c:v>2.402816024549788</c:v>
                </c:pt>
                <c:pt idx="369">
                  <c:v>2.4020012789731746</c:v>
                </c:pt>
                <c:pt idx="370">
                  <c:v>2.4280840709661131</c:v>
                </c:pt>
                <c:pt idx="371">
                  <c:v>2.3573024362026458</c:v>
                </c:pt>
                <c:pt idx="372">
                  <c:v>2.4541079329617048</c:v>
                </c:pt>
                <c:pt idx="373">
                  <c:v>2.505802393697286</c:v>
                </c:pt>
                <c:pt idx="374">
                  <c:v>2.5640410867078103</c:v>
                </c:pt>
                <c:pt idx="375">
                  <c:v>2.5637705381494031</c:v>
                </c:pt>
                <c:pt idx="376">
                  <c:v>2.5183365156315953</c:v>
                </c:pt>
                <c:pt idx="377">
                  <c:v>2.624779859994181</c:v>
                </c:pt>
                <c:pt idx="378">
                  <c:v>2.7128626669920832</c:v>
                </c:pt>
                <c:pt idx="379">
                  <c:v>2.789430913124876</c:v>
                </c:pt>
                <c:pt idx="380">
                  <c:v>3.0080945550165032</c:v>
                </c:pt>
                <c:pt idx="381">
                  <c:v>3.0851499526994286</c:v>
                </c:pt>
                <c:pt idx="382">
                  <c:v>2.9050143303650602</c:v>
                </c:pt>
                <c:pt idx="383">
                  <c:v>2.562315666061767</c:v>
                </c:pt>
                <c:pt idx="384">
                  <c:v>2.3704555920744994</c:v>
                </c:pt>
                <c:pt idx="385">
                  <c:v>2.2195545434953967</c:v>
                </c:pt>
                <c:pt idx="386">
                  <c:v>2.056377781177309</c:v>
                </c:pt>
                <c:pt idx="387">
                  <c:v>1.9183115604101493</c:v>
                </c:pt>
                <c:pt idx="388">
                  <c:v>1.8131354905866846</c:v>
                </c:pt>
                <c:pt idx="389">
                  <c:v>1.9010103906304738</c:v>
                </c:pt>
                <c:pt idx="390">
                  <c:v>1.9891475405537482</c:v>
                </c:pt>
                <c:pt idx="391">
                  <c:v>2.113442276184442</c:v>
                </c:pt>
                <c:pt idx="392">
                  <c:v>1.9632349707593553</c:v>
                </c:pt>
                <c:pt idx="393">
                  <c:v>1.8990559541433558</c:v>
                </c:pt>
                <c:pt idx="394">
                  <c:v>1.9307109733886842</c:v>
                </c:pt>
                <c:pt idx="395">
                  <c:v>1.8502707411520831</c:v>
                </c:pt>
                <c:pt idx="396">
                  <c:v>1.7612742560941537</c:v>
                </c:pt>
                <c:pt idx="397">
                  <c:v>1.7349324364550713</c:v>
                </c:pt>
                <c:pt idx="398">
                  <c:v>1.7640110736771111</c:v>
                </c:pt>
                <c:pt idx="399">
                  <c:v>1.7827042132368749</c:v>
                </c:pt>
                <c:pt idx="400">
                  <c:v>1.8421115233255152</c:v>
                </c:pt>
                <c:pt idx="401">
                  <c:v>1.9521942808519075</c:v>
                </c:pt>
                <c:pt idx="402">
                  <c:v>2.0191573983166653</c:v>
                </c:pt>
                <c:pt idx="403">
                  <c:v>2.1013546173456228</c:v>
                </c:pt>
                <c:pt idx="404">
                  <c:v>2.1574367357458883</c:v>
                </c:pt>
                <c:pt idx="405">
                  <c:v>2.2342623051136044</c:v>
                </c:pt>
                <c:pt idx="406">
                  <c:v>2.3412187717858344</c:v>
                </c:pt>
                <c:pt idx="407">
                  <c:v>2.5267377162162301</c:v>
                </c:pt>
                <c:pt idx="408">
                  <c:v>2.519846171096924</c:v>
                </c:pt>
                <c:pt idx="409">
                  <c:v>2.6673006965530535</c:v>
                </c:pt>
                <c:pt idx="410">
                  <c:v>2.8767829889366934</c:v>
                </c:pt>
                <c:pt idx="411">
                  <c:v>3.1432856993843838</c:v>
                </c:pt>
                <c:pt idx="412">
                  <c:v>3.1923455494652595</c:v>
                </c:pt>
                <c:pt idx="413">
                  <c:v>3.2488051908822544</c:v>
                </c:pt>
                <c:pt idx="414">
                  <c:v>3.5121484325167565</c:v>
                </c:pt>
                <c:pt idx="415">
                  <c:v>3.7478324735972124</c:v>
                </c:pt>
                <c:pt idx="416">
                  <c:v>3.9076010478006054</c:v>
                </c:pt>
                <c:pt idx="417">
                  <c:v>4.0019674358492399</c:v>
                </c:pt>
                <c:pt idx="418">
                  <c:v>3.9322000523699887</c:v>
                </c:pt>
                <c:pt idx="419">
                  <c:v>3.9653207719174897</c:v>
                </c:pt>
                <c:pt idx="420">
                  <c:v>4.3810001983302245</c:v>
                </c:pt>
                <c:pt idx="421">
                  <c:v>4.2868347586949378</c:v>
                </c:pt>
                <c:pt idx="422">
                  <c:v>3.9841836765599901</c:v>
                </c:pt>
                <c:pt idx="423">
                  <c:v>3.6448719760571238</c:v>
                </c:pt>
                <c:pt idx="424">
                  <c:v>3.2318486543072948</c:v>
                </c:pt>
                <c:pt idx="425">
                  <c:v>2.7455269462702963</c:v>
                </c:pt>
                <c:pt idx="426">
                  <c:v>2.6166601409789632</c:v>
                </c:pt>
                <c:pt idx="427">
                  <c:v>2.780139644446129</c:v>
                </c:pt>
                <c:pt idx="428">
                  <c:v>2.937234109027719</c:v>
                </c:pt>
                <c:pt idx="429">
                  <c:v>2.999301885594654</c:v>
                </c:pt>
                <c:pt idx="430">
                  <c:v>3.0038429258154422</c:v>
                </c:pt>
                <c:pt idx="431">
                  <c:v>3.004629318140331</c:v>
                </c:pt>
                <c:pt idx="432">
                  <c:v>3.0132547345213028</c:v>
                </c:pt>
                <c:pt idx="433">
                  <c:v>2.9971785453137385</c:v>
                </c:pt>
                <c:pt idx="434">
                  <c:v>2.9030523527566547</c:v>
                </c:pt>
                <c:pt idx="435">
                  <c:v>2.7027371973573469</c:v>
                </c:pt>
                <c:pt idx="436">
                  <c:v>2.6268077985680369</c:v>
                </c:pt>
                <c:pt idx="437">
                  <c:v>2.5729610916816239</c:v>
                </c:pt>
                <c:pt idx="438">
                  <c:v>2.6229579883719425</c:v>
                </c:pt>
                <c:pt idx="439">
                  <c:v>2.6457226341748248</c:v>
                </c:pt>
                <c:pt idx="440">
                  <c:v>2.6632375811294242</c:v>
                </c:pt>
                <c:pt idx="441">
                  <c:v>2.6359978036425091</c:v>
                </c:pt>
                <c:pt idx="442">
                  <c:v>2.7277696950972889</c:v>
                </c:pt>
                <c:pt idx="443">
                  <c:v>2.7657075738812384</c:v>
                </c:pt>
                <c:pt idx="444">
                  <c:v>2.795586178654824</c:v>
                </c:pt>
                <c:pt idx="445">
                  <c:v>2.7353898077601633</c:v>
                </c:pt>
                <c:pt idx="446">
                  <c:v>3.0505475690744532</c:v>
                </c:pt>
                <c:pt idx="447">
                  <c:v>2.977734436789798</c:v>
                </c:pt>
                <c:pt idx="448">
                  <c:v>2.9328315321558551</c:v>
                </c:pt>
                <c:pt idx="449">
                  <c:v>2.8281983078448341</c:v>
                </c:pt>
                <c:pt idx="450">
                  <c:v>2.8810332994234877</c:v>
                </c:pt>
                <c:pt idx="451">
                  <c:v>2.9292363268996247</c:v>
                </c:pt>
                <c:pt idx="452">
                  <c:v>2.9679684050405934</c:v>
                </c:pt>
                <c:pt idx="453">
                  <c:v>2.9159962371376613</c:v>
                </c:pt>
                <c:pt idx="454">
                  <c:v>3.0050103839659843</c:v>
                </c:pt>
                <c:pt idx="455">
                  <c:v>3.0083795882426161</c:v>
                </c:pt>
                <c:pt idx="456">
                  <c:v>2.9109467726126406</c:v>
                </c:pt>
                <c:pt idx="457">
                  <c:v>2.9459086573214543</c:v>
                </c:pt>
                <c:pt idx="458">
                  <c:v>2.8190850035338815</c:v>
                </c:pt>
                <c:pt idx="459">
                  <c:v>2.712255461365475</c:v>
                </c:pt>
                <c:pt idx="460">
                  <c:v>2.6688565410188114</c:v>
                </c:pt>
                <c:pt idx="461">
                  <c:v>2.6066043242964669</c:v>
                </c:pt>
                <c:pt idx="462">
                  <c:v>2.6132178438526541</c:v>
                </c:pt>
                <c:pt idx="463">
                  <c:v>2.5940901810493973</c:v>
                </c:pt>
                <c:pt idx="464">
                  <c:v>2.7128235239948588</c:v>
                </c:pt>
                <c:pt idx="465">
                  <c:v>2.8265279147853657</c:v>
                </c:pt>
                <c:pt idx="466">
                  <c:v>2.8308316017434558</c:v>
                </c:pt>
                <c:pt idx="467">
                  <c:v>2.9023807718417998</c:v>
                </c:pt>
                <c:pt idx="468">
                  <c:v>2.8538319643424153</c:v>
                </c:pt>
                <c:pt idx="469">
                  <c:v>2.8496894450337011</c:v>
                </c:pt>
                <c:pt idx="470">
                  <c:v>2.999261427903023</c:v>
                </c:pt>
                <c:pt idx="471">
                  <c:v>2.8969677196178543</c:v>
                </c:pt>
                <c:pt idx="472">
                  <c:v>2.8927113938390381</c:v>
                </c:pt>
                <c:pt idx="473">
                  <c:v>2.8854316844963352</c:v>
                </c:pt>
                <c:pt idx="474">
                  <c:v>2.7996023409148383</c:v>
                </c:pt>
                <c:pt idx="475">
                  <c:v>3.2249309190249482</c:v>
                </c:pt>
                <c:pt idx="476">
                  <c:v>3.2561742840870411</c:v>
                </c:pt>
                <c:pt idx="477">
                  <c:v>3.1454681479038999</c:v>
                </c:pt>
                <c:pt idx="478">
                  <c:v>3.0567155477437025</c:v>
                </c:pt>
                <c:pt idx="479">
                  <c:v>3.0132533849361165</c:v>
                </c:pt>
                <c:pt idx="480">
                  <c:v>3.0235720496708116</c:v>
                </c:pt>
                <c:pt idx="481">
                  <c:v>3.1450472856062257</c:v>
                </c:pt>
                <c:pt idx="482">
                  <c:v>3.2032404945689104</c:v>
                </c:pt>
                <c:pt idx="483">
                  <c:v>3.0756705621139218</c:v>
                </c:pt>
                <c:pt idx="484">
                  <c:v>2.9373899939581478</c:v>
                </c:pt>
                <c:pt idx="485">
                  <c:v>2.7933747636715522</c:v>
                </c:pt>
                <c:pt idx="486">
                  <c:v>2.6232864799095874</c:v>
                </c:pt>
                <c:pt idx="487">
                  <c:v>2.6219633178780453</c:v>
                </c:pt>
                <c:pt idx="488">
                  <c:v>2.5601594634464822</c:v>
                </c:pt>
                <c:pt idx="489">
                  <c:v>2.6142488033386422</c:v>
                </c:pt>
                <c:pt idx="490">
                  <c:v>2.5911680572525913</c:v>
                </c:pt>
                <c:pt idx="491">
                  <c:v>2.5182491086344809</c:v>
                </c:pt>
                <c:pt idx="492">
                  <c:v>2.4847690729857388</c:v>
                </c:pt>
                <c:pt idx="493">
                  <c:v>2.5005325301606338</c:v>
                </c:pt>
                <c:pt idx="494">
                  <c:v>2.4924872349623541</c:v>
                </c:pt>
                <c:pt idx="495">
                  <c:v>2.4400857860717302</c:v>
                </c:pt>
                <c:pt idx="496">
                  <c:v>2.4433038361312676</c:v>
                </c:pt>
                <c:pt idx="497">
                  <c:v>2.4691386166513927</c:v>
                </c:pt>
                <c:pt idx="498">
                  <c:v>2.5650232519629124</c:v>
                </c:pt>
                <c:pt idx="499">
                  <c:v>2.8854341739829557</c:v>
                </c:pt>
                <c:pt idx="500">
                  <c:v>3.0327812201530508</c:v>
                </c:pt>
                <c:pt idx="501">
                  <c:v>3.0322288053340922</c:v>
                </c:pt>
                <c:pt idx="502">
                  <c:v>3.0596267494924132</c:v>
                </c:pt>
                <c:pt idx="503">
                  <c:v>3.0734551771379173</c:v>
                </c:pt>
                <c:pt idx="504">
                  <c:v>3.1316485010622608</c:v>
                </c:pt>
                <c:pt idx="505">
                  <c:v>3.1444951806694186</c:v>
                </c:pt>
                <c:pt idx="506">
                  <c:v>3.2106019251257103</c:v>
                </c:pt>
                <c:pt idx="507">
                  <c:v>3.259095514835586</c:v>
                </c:pt>
                <c:pt idx="508">
                  <c:v>3.2805520916577984</c:v>
                </c:pt>
                <c:pt idx="509">
                  <c:v>3.4038383339351381</c:v>
                </c:pt>
                <c:pt idx="510">
                  <c:v>3.740395985215581</c:v>
                </c:pt>
                <c:pt idx="511">
                  <c:v>3.8245963089036885</c:v>
                </c:pt>
                <c:pt idx="512">
                  <c:v>3.7083183393493448</c:v>
                </c:pt>
                <c:pt idx="513">
                  <c:v>3.5768721885527954</c:v>
                </c:pt>
                <c:pt idx="514">
                  <c:v>3.5917682287851154</c:v>
                </c:pt>
                <c:pt idx="515">
                  <c:v>3.9059665756297095</c:v>
                </c:pt>
                <c:pt idx="516">
                  <c:v>3.999063302987786</c:v>
                </c:pt>
                <c:pt idx="517">
                  <c:v>4.2085964126844022</c:v>
                </c:pt>
                <c:pt idx="518">
                  <c:v>4.3622668855949129</c:v>
                </c:pt>
                <c:pt idx="519">
                  <c:v>4.3460795756786306</c:v>
                </c:pt>
                <c:pt idx="520">
                  <c:v>4.2239126368263147</c:v>
                </c:pt>
                <c:pt idx="521">
                  <c:v>4.2075003194658134</c:v>
                </c:pt>
                <c:pt idx="522">
                  <c:v>4.2907761304488554</c:v>
                </c:pt>
                <c:pt idx="523">
                  <c:v>4.3974540574054526</c:v>
                </c:pt>
                <c:pt idx="524">
                  <c:v>4.5746737486371334</c:v>
                </c:pt>
                <c:pt idx="525">
                  <c:v>4.5778206764093561</c:v>
                </c:pt>
                <c:pt idx="526">
                  <c:v>4.6136099765746357</c:v>
                </c:pt>
                <c:pt idx="527">
                  <c:v>4.8749449024847307</c:v>
                </c:pt>
                <c:pt idx="528">
                  <c:v>5.0262215107775159</c:v>
                </c:pt>
                <c:pt idx="529">
                  <c:v>5.1412718241149493</c:v>
                </c:pt>
                <c:pt idx="530">
                  <c:v>5.0569611629509827</c:v>
                </c:pt>
                <c:pt idx="531">
                  <c:v>5.0722679696662265</c:v>
                </c:pt>
                <c:pt idx="532">
                  <c:v>5.21658330188587</c:v>
                </c:pt>
                <c:pt idx="533">
                  <c:v>5.1755776783730152</c:v>
                </c:pt>
                <c:pt idx="534">
                  <c:v>5.0272297064264215</c:v>
                </c:pt>
                <c:pt idx="535">
                  <c:v>4.824641128594517</c:v>
                </c:pt>
                <c:pt idx="536">
                  <c:v>4.9836596902482082</c:v>
                </c:pt>
                <c:pt idx="537">
                  <c:v>5.1002942219110867</c:v>
                </c:pt>
                <c:pt idx="538">
                  <c:v>5.0269887822215029</c:v>
                </c:pt>
                <c:pt idx="539">
                  <c:v>4.9027407492306923</c:v>
                </c:pt>
                <c:pt idx="540">
                  <c:v>4.8128825748963022</c:v>
                </c:pt>
                <c:pt idx="541">
                  <c:v>4.873391535458568</c:v>
                </c:pt>
                <c:pt idx="542">
                  <c:v>4.9641124579897085</c:v>
                </c:pt>
                <c:pt idx="543">
                  <c:v>5.0138220053533518</c:v>
                </c:pt>
                <c:pt idx="544">
                  <c:v>5.0516695835301091</c:v>
                </c:pt>
                <c:pt idx="545">
                  <c:v>5.1937662890835652</c:v>
                </c:pt>
                <c:pt idx="546">
                  <c:v>5.4199164445673933</c:v>
                </c:pt>
                <c:pt idx="547">
                  <c:v>5.4218661257196725</c:v>
                </c:pt>
                <c:pt idx="548">
                  <c:v>5.4514110100446675</c:v>
                </c:pt>
                <c:pt idx="549">
                  <c:v>5.5329454173980839</c:v>
                </c:pt>
                <c:pt idx="550">
                  <c:v>5.5270164567775026</c:v>
                </c:pt>
                <c:pt idx="551">
                  <c:v>5.4952363325408422</c:v>
                </c:pt>
                <c:pt idx="552">
                  <c:v>5.7050804101902708</c:v>
                </c:pt>
                <c:pt idx="553">
                  <c:v>5.8754513022830421</c:v>
                </c:pt>
                <c:pt idx="554">
                  <c:v>5.9349588427431996</c:v>
                </c:pt>
                <c:pt idx="555">
                  <c:v>6.0978943133555923</c:v>
                </c:pt>
                <c:pt idx="556">
                  <c:v>6.1997588732934359</c:v>
                </c:pt>
                <c:pt idx="557">
                  <c:v>6.3885291371531716</c:v>
                </c:pt>
                <c:pt idx="558">
                  <c:v>6.4706655573758169</c:v>
                </c:pt>
                <c:pt idx="559">
                  <c:v>6.9489994181070118</c:v>
                </c:pt>
                <c:pt idx="560">
                  <c:v>7.1953925667603951</c:v>
                </c:pt>
                <c:pt idx="561">
                  <c:v>7.1684460957034268</c:v>
                </c:pt>
                <c:pt idx="562">
                  <c:v>7.3170977528722503</c:v>
                </c:pt>
                <c:pt idx="563">
                  <c:v>7.5645592234554062</c:v>
                </c:pt>
                <c:pt idx="564">
                  <c:v>7.8353817578896185</c:v>
                </c:pt>
                <c:pt idx="565">
                  <c:v>7.8358649683141337</c:v>
                </c:pt>
                <c:pt idx="566">
                  <c:v>8.1422839933059254</c:v>
                </c:pt>
                <c:pt idx="567">
                  <c:v>8.1354526027147749</c:v>
                </c:pt>
                <c:pt idx="568">
                  <c:v>8.5147543344713235</c:v>
                </c:pt>
                <c:pt idx="569">
                  <c:v>8.6679746639115933</c:v>
                </c:pt>
                <c:pt idx="570">
                  <c:v>8.5614857843543177</c:v>
                </c:pt>
                <c:pt idx="571">
                  <c:v>8.5891715043557113</c:v>
                </c:pt>
                <c:pt idx="572">
                  <c:v>8.8204797570595908</c:v>
                </c:pt>
                <c:pt idx="573">
                  <c:v>8.414714539652433</c:v>
                </c:pt>
                <c:pt idx="574">
                  <c:v>8.0742578213293541</c:v>
                </c:pt>
                <c:pt idx="575">
                  <c:v>7.421484416348358</c:v>
                </c:pt>
                <c:pt idx="576">
                  <c:v>6.8227361998681033</c:v>
                </c:pt>
                <c:pt idx="577">
                  <c:v>7.1076208262811393</c:v>
                </c:pt>
                <c:pt idx="578">
                  <c:v>6.7196553489162589</c:v>
                </c:pt>
                <c:pt idx="579">
                  <c:v>6.3453760546222497</c:v>
                </c:pt>
                <c:pt idx="580">
                  <c:v>6.4056384250461553</c:v>
                </c:pt>
                <c:pt idx="581">
                  <c:v>6.3007610612553657</c:v>
                </c:pt>
                <c:pt idx="582">
                  <c:v>6.3275173919676693</c:v>
                </c:pt>
                <c:pt idx="583">
                  <c:v>6.3980474052944301</c:v>
                </c:pt>
                <c:pt idx="584">
                  <c:v>6.4531905161563641</c:v>
                </c:pt>
                <c:pt idx="585">
                  <c:v>6.6458573325700954</c:v>
                </c:pt>
                <c:pt idx="586">
                  <c:v>6.9698482506450778</c:v>
                </c:pt>
                <c:pt idx="587">
                  <c:v>7.2156399579039228</c:v>
                </c:pt>
                <c:pt idx="588">
                  <c:v>7.5079260101966874</c:v>
                </c:pt>
                <c:pt idx="589">
                  <c:v>7.450405775353742</c:v>
                </c:pt>
                <c:pt idx="590">
                  <c:v>7.4185226630438548</c:v>
                </c:pt>
                <c:pt idx="591">
                  <c:v>7.3424818264123726</c:v>
                </c:pt>
                <c:pt idx="592">
                  <c:v>7.4148144602138268</c:v>
                </c:pt>
                <c:pt idx="593">
                  <c:v>7.5585521386729235</c:v>
                </c:pt>
                <c:pt idx="594">
                  <c:v>7.520939003225636</c:v>
                </c:pt>
                <c:pt idx="595">
                  <c:v>7.6488065045044857</c:v>
                </c:pt>
                <c:pt idx="596">
                  <c:v>8.0498542804914006</c:v>
                </c:pt>
                <c:pt idx="597">
                  <c:v>8.165450609321832</c:v>
                </c:pt>
                <c:pt idx="598">
                  <c:v>8.3882909143614803</c:v>
                </c:pt>
                <c:pt idx="599">
                  <c:v>8.7563206507335583</c:v>
                </c:pt>
                <c:pt idx="600">
                  <c:v>8.5192968081999343</c:v>
                </c:pt>
                <c:pt idx="601">
                  <c:v>8.2698399408704031</c:v>
                </c:pt>
                <c:pt idx="602">
                  <c:v>8.3485777165782658</c:v>
                </c:pt>
                <c:pt idx="603">
                  <c:v>8.5556886736599758</c:v>
                </c:pt>
                <c:pt idx="604">
                  <c:v>8.8652088667787243</c:v>
                </c:pt>
                <c:pt idx="605">
                  <c:v>9.173346419744508</c:v>
                </c:pt>
                <c:pt idx="606">
                  <c:v>9.1602705502127435</c:v>
                </c:pt>
                <c:pt idx="607">
                  <c:v>9.1903044311434918</c:v>
                </c:pt>
                <c:pt idx="608">
                  <c:v>9.1844032013322678</c:v>
                </c:pt>
                <c:pt idx="609">
                  <c:v>9.1752658889348204</c:v>
                </c:pt>
                <c:pt idx="610">
                  <c:v>8.6403887233911529</c:v>
                </c:pt>
                <c:pt idx="611">
                  <c:v>8.4638337858062815</c:v>
                </c:pt>
                <c:pt idx="612">
                  <c:v>8.1878194395264288</c:v>
                </c:pt>
                <c:pt idx="613">
                  <c:v>7.7145736870337123</c:v>
                </c:pt>
                <c:pt idx="614">
                  <c:v>7.6951676387880621</c:v>
                </c:pt>
                <c:pt idx="615">
                  <c:v>7.9620230387817177</c:v>
                </c:pt>
                <c:pt idx="616">
                  <c:v>7.9099232020888799</c:v>
                </c:pt>
                <c:pt idx="617">
                  <c:v>7.8948367631577101</c:v>
                </c:pt>
                <c:pt idx="618">
                  <c:v>7.6506633543555891</c:v>
                </c:pt>
                <c:pt idx="619">
                  <c:v>8.0399983577198562</c:v>
                </c:pt>
                <c:pt idx="620">
                  <c:v>8.023136189769895</c:v>
                </c:pt>
                <c:pt idx="621">
                  <c:v>7.9974644573008957</c:v>
                </c:pt>
                <c:pt idx="622">
                  <c:v>8.264739462586018</c:v>
                </c:pt>
                <c:pt idx="623">
                  <c:v>8.3006054141753012</c:v>
                </c:pt>
                <c:pt idx="624">
                  <c:v>8.0430061421201025</c:v>
                </c:pt>
                <c:pt idx="625">
                  <c:v>8.3119668739225592</c:v>
                </c:pt>
                <c:pt idx="626">
                  <c:v>8.2582093094005042</c:v>
                </c:pt>
                <c:pt idx="627">
                  <c:v>8.2424346946942233</c:v>
                </c:pt>
                <c:pt idx="628">
                  <c:v>8.047649831159827</c:v>
                </c:pt>
                <c:pt idx="629">
                  <c:v>8.0908844488422087</c:v>
                </c:pt>
                <c:pt idx="630">
                  <c:v>8.032178877864327</c:v>
                </c:pt>
                <c:pt idx="631">
                  <c:v>8.2739705623141759</c:v>
                </c:pt>
                <c:pt idx="632">
                  <c:v>8.1606166751670823</c:v>
                </c:pt>
                <c:pt idx="633">
                  <c:v>8.3359055439112719</c:v>
                </c:pt>
                <c:pt idx="634">
                  <c:v>8.3691730929476762</c:v>
                </c:pt>
                <c:pt idx="635">
                  <c:v>8.5491856488542446</c:v>
                </c:pt>
                <c:pt idx="636">
                  <c:v>8.4367953299450225</c:v>
                </c:pt>
                <c:pt idx="637">
                  <c:v>8.6679002388577384</c:v>
                </c:pt>
                <c:pt idx="638">
                  <c:v>8.5007420036511707</c:v>
                </c:pt>
                <c:pt idx="639">
                  <c:v>8.5686360340112948</c:v>
                </c:pt>
                <c:pt idx="640">
                  <c:v>8.6715211465476543</c:v>
                </c:pt>
                <c:pt idx="641">
                  <c:v>8.7415514409747797</c:v>
                </c:pt>
                <c:pt idx="642">
                  <c:v>9.7728126072615495</c:v>
                </c:pt>
                <c:pt idx="643">
                  <c:v>9.8132102293266446</c:v>
                </c:pt>
                <c:pt idx="644">
                  <c:v>9.7283779355898048</c:v>
                </c:pt>
                <c:pt idx="645">
                  <c:v>9.4209498875013775</c:v>
                </c:pt>
                <c:pt idx="646">
                  <c:v>9.063657777198733</c:v>
                </c:pt>
                <c:pt idx="647">
                  <c:v>8.6181314986218869</c:v>
                </c:pt>
                <c:pt idx="648">
                  <c:v>8.7383721736879405</c:v>
                </c:pt>
                <c:pt idx="649">
                  <c:v>8.4376389515982275</c:v>
                </c:pt>
                <c:pt idx="650">
                  <c:v>7.9208318729143121</c:v>
                </c:pt>
                <c:pt idx="651">
                  <c:v>7.9692134535848593</c:v>
                </c:pt>
                <c:pt idx="652">
                  <c:v>7.6055826984089023</c:v>
                </c:pt>
                <c:pt idx="653">
                  <c:v>7.5317454253232237</c:v>
                </c:pt>
                <c:pt idx="654">
                  <c:v>7.7649957157053944</c:v>
                </c:pt>
                <c:pt idx="655">
                  <c:v>7.7793848388381228</c:v>
                </c:pt>
                <c:pt idx="656">
                  <c:v>7.6788297524342779</c:v>
                </c:pt>
                <c:pt idx="657">
                  <c:v>7.7533697107993422</c:v>
                </c:pt>
                <c:pt idx="658">
                  <c:v>7.7592844738455833</c:v>
                </c:pt>
                <c:pt idx="659">
                  <c:v>7.7004099701869144</c:v>
                </c:pt>
                <c:pt idx="660">
                  <c:v>7.2969789744889546</c:v>
                </c:pt>
                <c:pt idx="661">
                  <c:v>7.3515086322726981</c:v>
                </c:pt>
                <c:pt idx="662">
                  <c:v>7.252796399352329</c:v>
                </c:pt>
                <c:pt idx="663">
                  <c:v>7.3832514606423718</c:v>
                </c:pt>
                <c:pt idx="664">
                  <c:v>7.3707956363874638</c:v>
                </c:pt>
                <c:pt idx="665">
                  <c:v>7.5557567345073799</c:v>
                </c:pt>
                <c:pt idx="666">
                  <c:v>7.3517310502222246</c:v>
                </c:pt>
                <c:pt idx="667">
                  <c:v>7.2041880956229205</c:v>
                </c:pt>
                <c:pt idx="668">
                  <c:v>7.1603161360297154</c:v>
                </c:pt>
                <c:pt idx="669">
                  <c:v>7.3341114568609624</c:v>
                </c:pt>
                <c:pt idx="670">
                  <c:v>7.283113665057499</c:v>
                </c:pt>
                <c:pt idx="671">
                  <c:v>7.1622275283777341</c:v>
                </c:pt>
                <c:pt idx="672">
                  <c:v>6.9160320409140583</c:v>
                </c:pt>
                <c:pt idx="673">
                  <c:v>6.8243172488901571</c:v>
                </c:pt>
                <c:pt idx="674">
                  <c:v>6.8625106930741575</c:v>
                </c:pt>
                <c:pt idx="675">
                  <c:v>6.7875495959605372</c:v>
                </c:pt>
                <c:pt idx="676">
                  <c:v>6.907961637237098</c:v>
                </c:pt>
                <c:pt idx="677">
                  <c:v>7.0224034062258216</c:v>
                </c:pt>
                <c:pt idx="678">
                  <c:v>7.2837944819053995</c:v>
                </c:pt>
                <c:pt idx="679">
                  <c:v>8.2917833284076785</c:v>
                </c:pt>
                <c:pt idx="680">
                  <c:v>8.5908516720911088</c:v>
                </c:pt>
                <c:pt idx="681">
                  <c:v>9.0672934551282527</c:v>
                </c:pt>
                <c:pt idx="682">
                  <c:v>9.3040676882322355</c:v>
                </c:pt>
                <c:pt idx="683">
                  <c:v>9.2095315589975666</c:v>
                </c:pt>
                <c:pt idx="684">
                  <c:v>9.2395298132436583</c:v>
                </c:pt>
                <c:pt idx="685">
                  <c:v>9.6471185397160202</c:v>
                </c:pt>
                <c:pt idx="686">
                  <c:v>10.23865961147157</c:v>
                </c:pt>
                <c:pt idx="687">
                  <c:v>10.630427894539194</c:v>
                </c:pt>
                <c:pt idx="688">
                  <c:v>10.902819877059246</c:v>
                </c:pt>
                <c:pt idx="689">
                  <c:v>11.044176284774105</c:v>
                </c:pt>
                <c:pt idx="690">
                  <c:v>10.661190377126546</c:v>
                </c:pt>
                <c:pt idx="691">
                  <c:v>10.564576746900499</c:v>
                </c:pt>
                <c:pt idx="692">
                  <c:v>10.664335630954154</c:v>
                </c:pt>
                <c:pt idx="693">
                  <c:v>10.58743775849168</c:v>
                </c:pt>
                <c:pt idx="694">
                  <c:v>10.751437243543368</c:v>
                </c:pt>
                <c:pt idx="695">
                  <c:v>10.441712664882724</c:v>
                </c:pt>
                <c:pt idx="696">
                  <c:v>10.467957282870323</c:v>
                </c:pt>
                <c:pt idx="697">
                  <c:v>10.545281023034416</c:v>
                </c:pt>
                <c:pt idx="698">
                  <c:v>10.070676054898186</c:v>
                </c:pt>
                <c:pt idx="699">
                  <c:v>9.9187367097880212</c:v>
                </c:pt>
                <c:pt idx="700">
                  <c:v>9.0611679191198782</c:v>
                </c:pt>
                <c:pt idx="701">
                  <c:v>8.8834194078305178</c:v>
                </c:pt>
                <c:pt idx="702">
                  <c:v>9.1071891331141348</c:v>
                </c:pt>
                <c:pt idx="703">
                  <c:v>9.7373684301864127</c:v>
                </c:pt>
                <c:pt idx="704">
                  <c:v>9.1987010659097876</c:v>
                </c:pt>
                <c:pt idx="705">
                  <c:v>8.3845150024957817</c:v>
                </c:pt>
                <c:pt idx="706">
                  <c:v>7.4903984885514925</c:v>
                </c:pt>
                <c:pt idx="707">
                  <c:v>7.1901620089307379</c:v>
                </c:pt>
                <c:pt idx="708">
                  <c:v>7.0503176160953274</c:v>
                </c:pt>
                <c:pt idx="709">
                  <c:v>7.2395130630776245</c:v>
                </c:pt>
                <c:pt idx="710">
                  <c:v>7.1743504114779819</c:v>
                </c:pt>
                <c:pt idx="711">
                  <c:v>7.2255350778863692</c:v>
                </c:pt>
                <c:pt idx="712">
                  <c:v>7.0579733767860482</c:v>
                </c:pt>
                <c:pt idx="713">
                  <c:v>7.116348087729599</c:v>
                </c:pt>
                <c:pt idx="714">
                  <c:v>7.3197262864281765</c:v>
                </c:pt>
                <c:pt idx="715">
                  <c:v>7.6246719318013128</c:v>
                </c:pt>
                <c:pt idx="716">
                  <c:v>7.7442908709778795</c:v>
                </c:pt>
                <c:pt idx="717">
                  <c:v>7.6833284869187661</c:v>
                </c:pt>
                <c:pt idx="718">
                  <c:v>7.6161409219049876</c:v>
                </c:pt>
                <c:pt idx="719">
                  <c:v>7.6434329101315255</c:v>
                </c:pt>
                <c:pt idx="720">
                  <c:v>7.8052541836833633</c:v>
                </c:pt>
                <c:pt idx="721">
                  <c:v>8.0524087723577473</c:v>
                </c:pt>
                <c:pt idx="722">
                  <c:v>8.1265370403558101</c:v>
                </c:pt>
                <c:pt idx="723">
                  <c:v>8.7631157705404483</c:v>
                </c:pt>
                <c:pt idx="724">
                  <c:v>9.237769218779583</c:v>
                </c:pt>
                <c:pt idx="725">
                  <c:v>11.872717578109407</c:v>
                </c:pt>
                <c:pt idx="726">
                  <c:v>12.521801388904986</c:v>
                </c:pt>
                <c:pt idx="727">
                  <c:v>13.120241826975544</c:v>
                </c:pt>
                <c:pt idx="728">
                  <c:v>13.432564889147976</c:v>
                </c:pt>
                <c:pt idx="729">
                  <c:v>13.432564889147976</c:v>
                </c:pt>
                <c:pt idx="730">
                  <c:v>12.956411891321078</c:v>
                </c:pt>
                <c:pt idx="731">
                  <c:v>12.812398745393173</c:v>
                </c:pt>
                <c:pt idx="732">
                  <c:v>12.812398745393173</c:v>
                </c:pt>
                <c:pt idx="733">
                  <c:v>12.812398745393173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2197-4BE6-A278-0869622F8479}"/>
            </c:ext>
          </c:extLst>
        </c:ser>
        <c:ser>
          <c:idx val="6"/>
          <c:order val="6"/>
          <c:tx>
            <c:strRef>
              <c:f>'Dati base'!$O$1</c:f>
              <c:strCache>
                <c:ptCount val="1"/>
                <c:pt idx="0">
                  <c:v> P.ind.ConsumiFinali </c:v>
                </c:pt>
              </c:strCache>
            </c:strRef>
          </c:tx>
          <c:spPr>
            <a:ln w="28575" cap="rnd">
              <a:solidFill>
                <a:srgbClr val="FF00FF"/>
              </a:solidFill>
              <a:round/>
            </a:ln>
            <a:effectLst/>
          </c:spPr>
          <c:marker>
            <c:symbol val="none"/>
          </c:marker>
          <c:val>
            <c:numRef>
              <c:f>'Dati base'!$O$2:$O$735</c:f>
              <c:numCache>
                <c:formatCode>_(* #,##0.00_);_(* \(#,##0.00\);_(* "-"??_);_(@_)</c:formatCode>
                <c:ptCount val="734"/>
                <c:pt idx="0">
                  <c:v>0.1</c:v>
                </c:pt>
                <c:pt idx="1">
                  <c:v>0.1</c:v>
                </c:pt>
                <c:pt idx="2">
                  <c:v>0.10377259094757961</c:v>
                </c:pt>
                <c:pt idx="3">
                  <c:v>0.10377259094757961</c:v>
                </c:pt>
                <c:pt idx="4">
                  <c:v>0.10377259094757961</c:v>
                </c:pt>
                <c:pt idx="5">
                  <c:v>0.10377259094757961</c:v>
                </c:pt>
                <c:pt idx="6">
                  <c:v>0.10876076788998444</c:v>
                </c:pt>
                <c:pt idx="7">
                  <c:v>0.10876076788998444</c:v>
                </c:pt>
                <c:pt idx="8">
                  <c:v>0.10876076788998444</c:v>
                </c:pt>
                <c:pt idx="9">
                  <c:v>0.10876076788998444</c:v>
                </c:pt>
                <c:pt idx="10">
                  <c:v>0.10876076788998444</c:v>
                </c:pt>
                <c:pt idx="11">
                  <c:v>0.10876076788998444</c:v>
                </c:pt>
                <c:pt idx="12">
                  <c:v>0.11607003158264084</c:v>
                </c:pt>
                <c:pt idx="13">
                  <c:v>0.11607003158264084</c:v>
                </c:pt>
                <c:pt idx="14">
                  <c:v>0.11607003158264084</c:v>
                </c:pt>
                <c:pt idx="15">
                  <c:v>0.11607003158264084</c:v>
                </c:pt>
                <c:pt idx="16">
                  <c:v>0.11607003158264084</c:v>
                </c:pt>
                <c:pt idx="17">
                  <c:v>0.11607003158264084</c:v>
                </c:pt>
                <c:pt idx="18">
                  <c:v>0.12288860626330654</c:v>
                </c:pt>
                <c:pt idx="19">
                  <c:v>0.12288860626330654</c:v>
                </c:pt>
                <c:pt idx="20">
                  <c:v>0.12288860626330654</c:v>
                </c:pt>
                <c:pt idx="21">
                  <c:v>0.12288860626330654</c:v>
                </c:pt>
                <c:pt idx="22">
                  <c:v>0.12288860626330654</c:v>
                </c:pt>
                <c:pt idx="23">
                  <c:v>0.12288860626330654</c:v>
                </c:pt>
                <c:pt idx="24">
                  <c:v>0.12288860626330654</c:v>
                </c:pt>
                <c:pt idx="25">
                  <c:v>0.12288860626330654</c:v>
                </c:pt>
                <c:pt idx="26">
                  <c:v>0.12288860626330654</c:v>
                </c:pt>
                <c:pt idx="27">
                  <c:v>0.12288860626330654</c:v>
                </c:pt>
                <c:pt idx="28">
                  <c:v>0.13178403860265425</c:v>
                </c:pt>
                <c:pt idx="29">
                  <c:v>0.13178403860265425</c:v>
                </c:pt>
                <c:pt idx="30">
                  <c:v>0.13178403860265425</c:v>
                </c:pt>
                <c:pt idx="31">
                  <c:v>0.13178403860265425</c:v>
                </c:pt>
                <c:pt idx="32">
                  <c:v>0.13178403860265425</c:v>
                </c:pt>
                <c:pt idx="33">
                  <c:v>0.13178403860265425</c:v>
                </c:pt>
                <c:pt idx="34">
                  <c:v>0.13178403860265425</c:v>
                </c:pt>
                <c:pt idx="35">
                  <c:v>0.13178403860265425</c:v>
                </c:pt>
                <c:pt idx="36">
                  <c:v>0.13178403860265425</c:v>
                </c:pt>
                <c:pt idx="37">
                  <c:v>0.13178403860265425</c:v>
                </c:pt>
                <c:pt idx="38">
                  <c:v>0.13536952863646476</c:v>
                </c:pt>
                <c:pt idx="39">
                  <c:v>0.13536952863646476</c:v>
                </c:pt>
                <c:pt idx="40">
                  <c:v>0.13536952863646476</c:v>
                </c:pt>
                <c:pt idx="41">
                  <c:v>0.13536952863646476</c:v>
                </c:pt>
                <c:pt idx="42">
                  <c:v>0.13536952863646476</c:v>
                </c:pt>
                <c:pt idx="43">
                  <c:v>0.13536952863646476</c:v>
                </c:pt>
                <c:pt idx="44">
                  <c:v>0.13536952863646476</c:v>
                </c:pt>
                <c:pt idx="45">
                  <c:v>0.13536952863646476</c:v>
                </c:pt>
                <c:pt idx="46">
                  <c:v>0.13536952863646476</c:v>
                </c:pt>
                <c:pt idx="47">
                  <c:v>0.13536952863646476</c:v>
                </c:pt>
                <c:pt idx="48">
                  <c:v>0.13536952863646476</c:v>
                </c:pt>
                <c:pt idx="49">
                  <c:v>0.13536952863646476</c:v>
                </c:pt>
                <c:pt idx="50">
                  <c:v>0.13952291221630417</c:v>
                </c:pt>
                <c:pt idx="51">
                  <c:v>0.13952291221630417</c:v>
                </c:pt>
                <c:pt idx="52">
                  <c:v>0.13952291221630417</c:v>
                </c:pt>
                <c:pt idx="53">
                  <c:v>0.13952291221630417</c:v>
                </c:pt>
                <c:pt idx="54">
                  <c:v>0.13952291221630417</c:v>
                </c:pt>
                <c:pt idx="55">
                  <c:v>0.13952291221630417</c:v>
                </c:pt>
                <c:pt idx="56">
                  <c:v>0.13952291221630417</c:v>
                </c:pt>
                <c:pt idx="57">
                  <c:v>0.13952291221630417</c:v>
                </c:pt>
                <c:pt idx="58">
                  <c:v>0.13952291221630417</c:v>
                </c:pt>
                <c:pt idx="59">
                  <c:v>0.13952291221630417</c:v>
                </c:pt>
                <c:pt idx="60">
                  <c:v>0.13952291221630417</c:v>
                </c:pt>
                <c:pt idx="61">
                  <c:v>0.13952291221630417</c:v>
                </c:pt>
                <c:pt idx="62">
                  <c:v>0.15000005916194981</c:v>
                </c:pt>
                <c:pt idx="63">
                  <c:v>0.15000005916194981</c:v>
                </c:pt>
                <c:pt idx="64">
                  <c:v>0.15000005916194981</c:v>
                </c:pt>
                <c:pt idx="65">
                  <c:v>0.15000005916194981</c:v>
                </c:pt>
                <c:pt idx="66">
                  <c:v>0.15000005916194981</c:v>
                </c:pt>
                <c:pt idx="67">
                  <c:v>0.15000005916194981</c:v>
                </c:pt>
                <c:pt idx="68">
                  <c:v>0.15000005916194981</c:v>
                </c:pt>
                <c:pt idx="69">
                  <c:v>0.15000005916194981</c:v>
                </c:pt>
                <c:pt idx="70">
                  <c:v>0.15000005916194981</c:v>
                </c:pt>
                <c:pt idx="71">
                  <c:v>0.15000005916194981</c:v>
                </c:pt>
                <c:pt idx="72">
                  <c:v>0.15000005916194981</c:v>
                </c:pt>
                <c:pt idx="73">
                  <c:v>0.15000005916194981</c:v>
                </c:pt>
                <c:pt idx="74">
                  <c:v>0.16190069256096654</c:v>
                </c:pt>
                <c:pt idx="75">
                  <c:v>0.16190069256096654</c:v>
                </c:pt>
                <c:pt idx="76">
                  <c:v>0.16190069256096654</c:v>
                </c:pt>
                <c:pt idx="77">
                  <c:v>0.16190069256096654</c:v>
                </c:pt>
                <c:pt idx="78">
                  <c:v>0.16190069256096654</c:v>
                </c:pt>
                <c:pt idx="79">
                  <c:v>0.16190069256096654</c:v>
                </c:pt>
                <c:pt idx="80">
                  <c:v>0.16190069256096654</c:v>
                </c:pt>
                <c:pt idx="81">
                  <c:v>0.16190069256096654</c:v>
                </c:pt>
                <c:pt idx="82">
                  <c:v>0.16190069256096654</c:v>
                </c:pt>
                <c:pt idx="83">
                  <c:v>0.16190069256096654</c:v>
                </c:pt>
                <c:pt idx="84">
                  <c:v>0.16190069256096654</c:v>
                </c:pt>
                <c:pt idx="85">
                  <c:v>0.16190069256096654</c:v>
                </c:pt>
                <c:pt idx="86">
                  <c:v>0.16752945371692723</c:v>
                </c:pt>
                <c:pt idx="87">
                  <c:v>0.16752945371692723</c:v>
                </c:pt>
                <c:pt idx="88">
                  <c:v>0.16752945371692723</c:v>
                </c:pt>
                <c:pt idx="89">
                  <c:v>0.16752945371692723</c:v>
                </c:pt>
                <c:pt idx="90">
                  <c:v>0.16752945371692723</c:v>
                </c:pt>
                <c:pt idx="91">
                  <c:v>0.16752945371692723</c:v>
                </c:pt>
                <c:pt idx="92">
                  <c:v>0.16752945371692723</c:v>
                </c:pt>
                <c:pt idx="93">
                  <c:v>0.16752945371692723</c:v>
                </c:pt>
                <c:pt idx="94">
                  <c:v>0.16752945371692723</c:v>
                </c:pt>
                <c:pt idx="95">
                  <c:v>0.16752945371692723</c:v>
                </c:pt>
                <c:pt idx="96">
                  <c:v>0.16752945371692723</c:v>
                </c:pt>
                <c:pt idx="97">
                  <c:v>0.16752945371692723</c:v>
                </c:pt>
                <c:pt idx="98">
                  <c:v>0.17768981304755671</c:v>
                </c:pt>
                <c:pt idx="99">
                  <c:v>0.17768981304755671</c:v>
                </c:pt>
                <c:pt idx="100">
                  <c:v>0.17768981304755671</c:v>
                </c:pt>
                <c:pt idx="101">
                  <c:v>0.17768981304755671</c:v>
                </c:pt>
                <c:pt idx="102">
                  <c:v>0.17768981304755671</c:v>
                </c:pt>
                <c:pt idx="103">
                  <c:v>0.17768981304755671</c:v>
                </c:pt>
                <c:pt idx="104">
                  <c:v>0.17768981304755671</c:v>
                </c:pt>
                <c:pt idx="105">
                  <c:v>0.17768981304755671</c:v>
                </c:pt>
                <c:pt idx="106">
                  <c:v>0.17768981304755671</c:v>
                </c:pt>
                <c:pt idx="107">
                  <c:v>0.17768981304755671</c:v>
                </c:pt>
                <c:pt idx="108">
                  <c:v>0.17768981304755671</c:v>
                </c:pt>
                <c:pt idx="109">
                  <c:v>0.17768981304755671</c:v>
                </c:pt>
                <c:pt idx="110">
                  <c:v>0.19228432661384642</c:v>
                </c:pt>
                <c:pt idx="111">
                  <c:v>0.19228432661384642</c:v>
                </c:pt>
                <c:pt idx="112">
                  <c:v>0.19228432661384642</c:v>
                </c:pt>
                <c:pt idx="113">
                  <c:v>0.19228432661384642</c:v>
                </c:pt>
                <c:pt idx="114">
                  <c:v>0.19228432661384642</c:v>
                </c:pt>
                <c:pt idx="115">
                  <c:v>0.19228432661384642</c:v>
                </c:pt>
                <c:pt idx="116">
                  <c:v>0.24996962459800032</c:v>
                </c:pt>
                <c:pt idx="117">
                  <c:v>0.24996962459800032</c:v>
                </c:pt>
                <c:pt idx="118">
                  <c:v>0.24996962459800032</c:v>
                </c:pt>
                <c:pt idx="119">
                  <c:v>0.24996962459800032</c:v>
                </c:pt>
                <c:pt idx="120">
                  <c:v>0.24996962459800032</c:v>
                </c:pt>
                <c:pt idx="121">
                  <c:v>0.24996962459800032</c:v>
                </c:pt>
                <c:pt idx="122">
                  <c:v>0.25949962064520177</c:v>
                </c:pt>
                <c:pt idx="123">
                  <c:v>0.25949962064520177</c:v>
                </c:pt>
                <c:pt idx="124">
                  <c:v>0.25949962064520177</c:v>
                </c:pt>
                <c:pt idx="125">
                  <c:v>0.25949962064520177</c:v>
                </c:pt>
                <c:pt idx="126">
                  <c:v>0.25949962064520177</c:v>
                </c:pt>
                <c:pt idx="127">
                  <c:v>0.25949962064520177</c:v>
                </c:pt>
                <c:pt idx="128">
                  <c:v>0.25949962064520177</c:v>
                </c:pt>
                <c:pt idx="129">
                  <c:v>0.25949962064520177</c:v>
                </c:pt>
                <c:pt idx="130">
                  <c:v>0.25949962064520177</c:v>
                </c:pt>
                <c:pt idx="131">
                  <c:v>0.25949962064520177</c:v>
                </c:pt>
                <c:pt idx="132">
                  <c:v>0.25949962064520177</c:v>
                </c:pt>
                <c:pt idx="133">
                  <c:v>0.25949962064520177</c:v>
                </c:pt>
                <c:pt idx="134">
                  <c:v>0.26927210281677016</c:v>
                </c:pt>
                <c:pt idx="135">
                  <c:v>0.26927210281677016</c:v>
                </c:pt>
                <c:pt idx="136">
                  <c:v>0.26927210281677016</c:v>
                </c:pt>
                <c:pt idx="137">
                  <c:v>0.26927210281677016</c:v>
                </c:pt>
                <c:pt idx="138">
                  <c:v>0.26927210281677016</c:v>
                </c:pt>
                <c:pt idx="139">
                  <c:v>0.26927210281677016</c:v>
                </c:pt>
                <c:pt idx="140">
                  <c:v>0.26927210281677016</c:v>
                </c:pt>
                <c:pt idx="141">
                  <c:v>0.26927210281677016</c:v>
                </c:pt>
                <c:pt idx="142">
                  <c:v>0.26927210281677016</c:v>
                </c:pt>
                <c:pt idx="143">
                  <c:v>0.26927210281677016</c:v>
                </c:pt>
                <c:pt idx="144">
                  <c:v>0.26927210281677016</c:v>
                </c:pt>
                <c:pt idx="145">
                  <c:v>0.26927210281677016</c:v>
                </c:pt>
                <c:pt idx="146">
                  <c:v>0.29205056148511799</c:v>
                </c:pt>
                <c:pt idx="147">
                  <c:v>0.29205056148511799</c:v>
                </c:pt>
                <c:pt idx="148">
                  <c:v>0.29205056148511799</c:v>
                </c:pt>
                <c:pt idx="149">
                  <c:v>0.29205056148511799</c:v>
                </c:pt>
                <c:pt idx="150">
                  <c:v>0.29205056148511799</c:v>
                </c:pt>
                <c:pt idx="151">
                  <c:v>0.29205056148511799</c:v>
                </c:pt>
                <c:pt idx="152">
                  <c:v>0.29205056148511799</c:v>
                </c:pt>
                <c:pt idx="153">
                  <c:v>0.29205056148511799</c:v>
                </c:pt>
                <c:pt idx="154">
                  <c:v>0.29205056148511799</c:v>
                </c:pt>
                <c:pt idx="155">
                  <c:v>0.29205056148511799</c:v>
                </c:pt>
                <c:pt idx="156">
                  <c:v>0.29205056148511799</c:v>
                </c:pt>
                <c:pt idx="157">
                  <c:v>0.29205056148511799</c:v>
                </c:pt>
                <c:pt idx="158">
                  <c:v>0.30404050156394491</c:v>
                </c:pt>
                <c:pt idx="159">
                  <c:v>0.30404050156394491</c:v>
                </c:pt>
                <c:pt idx="160">
                  <c:v>0.35081596334301329</c:v>
                </c:pt>
                <c:pt idx="161">
                  <c:v>0.35081596334301329</c:v>
                </c:pt>
                <c:pt idx="162">
                  <c:v>0.35081596334301329</c:v>
                </c:pt>
                <c:pt idx="163">
                  <c:v>0.35081596334301329</c:v>
                </c:pt>
                <c:pt idx="164">
                  <c:v>0.35081596334301329</c:v>
                </c:pt>
                <c:pt idx="165">
                  <c:v>0.35081596334301329</c:v>
                </c:pt>
                <c:pt idx="166">
                  <c:v>0.35081596334301329</c:v>
                </c:pt>
                <c:pt idx="167">
                  <c:v>0.42097915601161595</c:v>
                </c:pt>
                <c:pt idx="168">
                  <c:v>0.42097915601161595</c:v>
                </c:pt>
                <c:pt idx="169">
                  <c:v>0.42097915601161595</c:v>
                </c:pt>
                <c:pt idx="170">
                  <c:v>0.41919314409942304</c:v>
                </c:pt>
                <c:pt idx="171">
                  <c:v>0.41919314409942304</c:v>
                </c:pt>
                <c:pt idx="172">
                  <c:v>0.41919314409942304</c:v>
                </c:pt>
                <c:pt idx="173">
                  <c:v>0.41919314409942304</c:v>
                </c:pt>
                <c:pt idx="174">
                  <c:v>0.41919314409942304</c:v>
                </c:pt>
                <c:pt idx="175">
                  <c:v>0.41919314409942304</c:v>
                </c:pt>
                <c:pt idx="176">
                  <c:v>0.41919314409942304</c:v>
                </c:pt>
                <c:pt idx="177">
                  <c:v>0.41919314409942304</c:v>
                </c:pt>
                <c:pt idx="178">
                  <c:v>0.41919314409942304</c:v>
                </c:pt>
                <c:pt idx="179">
                  <c:v>0.41919314409942304</c:v>
                </c:pt>
                <c:pt idx="180">
                  <c:v>0.41919314409942304</c:v>
                </c:pt>
                <c:pt idx="181">
                  <c:v>0.41919314409942304</c:v>
                </c:pt>
                <c:pt idx="182">
                  <c:v>0.4421515497438962</c:v>
                </c:pt>
                <c:pt idx="183">
                  <c:v>0.4421515497438962</c:v>
                </c:pt>
                <c:pt idx="184">
                  <c:v>0.4421515497438962</c:v>
                </c:pt>
                <c:pt idx="185">
                  <c:v>0.4421515497438962</c:v>
                </c:pt>
                <c:pt idx="186">
                  <c:v>0.4421515497438962</c:v>
                </c:pt>
                <c:pt idx="187">
                  <c:v>0.4421515497438962</c:v>
                </c:pt>
                <c:pt idx="188">
                  <c:v>0.4421515497438962</c:v>
                </c:pt>
                <c:pt idx="189">
                  <c:v>0.4421515497438962</c:v>
                </c:pt>
                <c:pt idx="190">
                  <c:v>0.4421515497438962</c:v>
                </c:pt>
                <c:pt idx="191">
                  <c:v>0.4421515497438962</c:v>
                </c:pt>
                <c:pt idx="192">
                  <c:v>0.4421515497438962</c:v>
                </c:pt>
                <c:pt idx="193">
                  <c:v>0.4421515497438962</c:v>
                </c:pt>
                <c:pt idx="194">
                  <c:v>0.4421515497438962</c:v>
                </c:pt>
                <c:pt idx="195">
                  <c:v>0.45060835518413422</c:v>
                </c:pt>
                <c:pt idx="196">
                  <c:v>0.45060835518413422</c:v>
                </c:pt>
                <c:pt idx="197">
                  <c:v>0.45060835518413422</c:v>
                </c:pt>
                <c:pt idx="198">
                  <c:v>0.45060835518413422</c:v>
                </c:pt>
                <c:pt idx="199">
                  <c:v>0.45060835518413422</c:v>
                </c:pt>
                <c:pt idx="200">
                  <c:v>0.45060835518413422</c:v>
                </c:pt>
                <c:pt idx="201">
                  <c:v>0.45060835518413422</c:v>
                </c:pt>
                <c:pt idx="202">
                  <c:v>0.52570974771482326</c:v>
                </c:pt>
                <c:pt idx="203">
                  <c:v>0.52570974771482326</c:v>
                </c:pt>
                <c:pt idx="204">
                  <c:v>0.52570974771482326</c:v>
                </c:pt>
                <c:pt idx="205">
                  <c:v>0.52570974771482326</c:v>
                </c:pt>
                <c:pt idx="206">
                  <c:v>0.53683127776386763</c:v>
                </c:pt>
                <c:pt idx="207">
                  <c:v>0.53683127776386763</c:v>
                </c:pt>
                <c:pt idx="208">
                  <c:v>0.53683127776386763</c:v>
                </c:pt>
                <c:pt idx="209">
                  <c:v>0.53683127776386763</c:v>
                </c:pt>
                <c:pt idx="210">
                  <c:v>0.53683127776386763</c:v>
                </c:pt>
                <c:pt idx="211">
                  <c:v>0.53683127776386763</c:v>
                </c:pt>
                <c:pt idx="212">
                  <c:v>0.53683127776386763</c:v>
                </c:pt>
                <c:pt idx="213">
                  <c:v>0.53683127776386763</c:v>
                </c:pt>
                <c:pt idx="214">
                  <c:v>0.53683127776386763</c:v>
                </c:pt>
                <c:pt idx="215">
                  <c:v>0.53683127776386763</c:v>
                </c:pt>
                <c:pt idx="216">
                  <c:v>0.53683127776386763</c:v>
                </c:pt>
                <c:pt idx="217">
                  <c:v>0.53683127776386763</c:v>
                </c:pt>
                <c:pt idx="218">
                  <c:v>0.70570864368297415</c:v>
                </c:pt>
                <c:pt idx="219">
                  <c:v>0.70570864368297415</c:v>
                </c:pt>
                <c:pt idx="220">
                  <c:v>0.70570864368297415</c:v>
                </c:pt>
                <c:pt idx="221">
                  <c:v>0.70570864368297415</c:v>
                </c:pt>
                <c:pt idx="222">
                  <c:v>0.70570864368297415</c:v>
                </c:pt>
                <c:pt idx="223">
                  <c:v>0.70570864368297415</c:v>
                </c:pt>
                <c:pt idx="224">
                  <c:v>0.70570864368297415</c:v>
                </c:pt>
                <c:pt idx="225">
                  <c:v>0.70570864368297415</c:v>
                </c:pt>
                <c:pt idx="226">
                  <c:v>0.70570864368297415</c:v>
                </c:pt>
                <c:pt idx="227">
                  <c:v>0.70570864368297415</c:v>
                </c:pt>
                <c:pt idx="228">
                  <c:v>0.70570864368297415</c:v>
                </c:pt>
                <c:pt idx="229">
                  <c:v>0.70570864368297415</c:v>
                </c:pt>
                <c:pt idx="230">
                  <c:v>0.74167153994876533</c:v>
                </c:pt>
                <c:pt idx="231">
                  <c:v>0.74167153994876533</c:v>
                </c:pt>
                <c:pt idx="232">
                  <c:v>0.74167153994876533</c:v>
                </c:pt>
                <c:pt idx="233">
                  <c:v>0.74167153994876533</c:v>
                </c:pt>
                <c:pt idx="234">
                  <c:v>0.74167153994876533</c:v>
                </c:pt>
                <c:pt idx="235">
                  <c:v>0.74167153994876533</c:v>
                </c:pt>
                <c:pt idx="236">
                  <c:v>0.88430068224660474</c:v>
                </c:pt>
                <c:pt idx="237">
                  <c:v>0.88430068224660474</c:v>
                </c:pt>
                <c:pt idx="238">
                  <c:v>0.88430068224660474</c:v>
                </c:pt>
                <c:pt idx="239">
                  <c:v>0.88430068224660474</c:v>
                </c:pt>
                <c:pt idx="240">
                  <c:v>0.88430068224660474</c:v>
                </c:pt>
                <c:pt idx="241">
                  <c:v>0.88430068224660474</c:v>
                </c:pt>
                <c:pt idx="242">
                  <c:v>0.89165472200662099</c:v>
                </c:pt>
                <c:pt idx="243">
                  <c:v>0.89165472200662099</c:v>
                </c:pt>
                <c:pt idx="244">
                  <c:v>0.89165472200662099</c:v>
                </c:pt>
                <c:pt idx="245">
                  <c:v>0.89165472200662099</c:v>
                </c:pt>
                <c:pt idx="246">
                  <c:v>0.89165472200662099</c:v>
                </c:pt>
                <c:pt idx="247">
                  <c:v>1.0354699997496244</c:v>
                </c:pt>
                <c:pt idx="248">
                  <c:v>1.0354699997496244</c:v>
                </c:pt>
                <c:pt idx="249">
                  <c:v>1.0354699997496244</c:v>
                </c:pt>
                <c:pt idx="250">
                  <c:v>1.0354699997496244</c:v>
                </c:pt>
                <c:pt idx="251">
                  <c:v>1.0354699997496244</c:v>
                </c:pt>
                <c:pt idx="252">
                  <c:v>1.0354699997496244</c:v>
                </c:pt>
                <c:pt idx="253">
                  <c:v>1.0354699997496244</c:v>
                </c:pt>
                <c:pt idx="254">
                  <c:v>1.0532695584224936</c:v>
                </c:pt>
                <c:pt idx="255">
                  <c:v>1.0532695584224936</c:v>
                </c:pt>
                <c:pt idx="256">
                  <c:v>1.0532695584224936</c:v>
                </c:pt>
                <c:pt idx="257">
                  <c:v>1.0532695584224936</c:v>
                </c:pt>
                <c:pt idx="258">
                  <c:v>1.0532695584224936</c:v>
                </c:pt>
                <c:pt idx="259">
                  <c:v>1.0532695584224936</c:v>
                </c:pt>
                <c:pt idx="260">
                  <c:v>1.1995569970922844</c:v>
                </c:pt>
                <c:pt idx="261">
                  <c:v>1.1995569970922844</c:v>
                </c:pt>
                <c:pt idx="262">
                  <c:v>1.1995569970922844</c:v>
                </c:pt>
                <c:pt idx="263">
                  <c:v>1.1995569970922844</c:v>
                </c:pt>
                <c:pt idx="264">
                  <c:v>1.1995569970922844</c:v>
                </c:pt>
                <c:pt idx="265">
                  <c:v>1.1995569970922844</c:v>
                </c:pt>
                <c:pt idx="266">
                  <c:v>1.1993428315350372</c:v>
                </c:pt>
                <c:pt idx="267">
                  <c:v>1.1993428315350372</c:v>
                </c:pt>
                <c:pt idx="268">
                  <c:v>1.1993428315350372</c:v>
                </c:pt>
                <c:pt idx="269">
                  <c:v>1.1993428315350372</c:v>
                </c:pt>
                <c:pt idx="270">
                  <c:v>1.1993428315350372</c:v>
                </c:pt>
                <c:pt idx="271">
                  <c:v>1.1993428315350372</c:v>
                </c:pt>
                <c:pt idx="272">
                  <c:v>1.3456041524539442</c:v>
                </c:pt>
                <c:pt idx="273">
                  <c:v>1.3456041524539442</c:v>
                </c:pt>
                <c:pt idx="274">
                  <c:v>1.3456041524539442</c:v>
                </c:pt>
                <c:pt idx="275">
                  <c:v>1.3456041524539442</c:v>
                </c:pt>
                <c:pt idx="276">
                  <c:v>1.5211177375566327</c:v>
                </c:pt>
                <c:pt idx="277">
                  <c:v>1.5211177375566327</c:v>
                </c:pt>
                <c:pt idx="278">
                  <c:v>1.5756591492144398</c:v>
                </c:pt>
                <c:pt idx="279">
                  <c:v>1.5756591492144398</c:v>
                </c:pt>
                <c:pt idx="280">
                  <c:v>1.5756591492144398</c:v>
                </c:pt>
                <c:pt idx="281">
                  <c:v>1.5756591492144398</c:v>
                </c:pt>
                <c:pt idx="282">
                  <c:v>1.5756591492144398</c:v>
                </c:pt>
                <c:pt idx="283">
                  <c:v>1.5756591492144398</c:v>
                </c:pt>
                <c:pt idx="284">
                  <c:v>1.5756591492144398</c:v>
                </c:pt>
                <c:pt idx="285">
                  <c:v>1.5756591492144398</c:v>
                </c:pt>
                <c:pt idx="286">
                  <c:v>1.5756591492144398</c:v>
                </c:pt>
                <c:pt idx="287">
                  <c:v>1.5756591492144398</c:v>
                </c:pt>
                <c:pt idx="288">
                  <c:v>1.5756591492144398</c:v>
                </c:pt>
                <c:pt idx="289">
                  <c:v>1.5756591492144398</c:v>
                </c:pt>
                <c:pt idx="290">
                  <c:v>1.6286385289526095</c:v>
                </c:pt>
                <c:pt idx="291">
                  <c:v>1.6286385289526095</c:v>
                </c:pt>
                <c:pt idx="292">
                  <c:v>1.6286385289526095</c:v>
                </c:pt>
                <c:pt idx="293">
                  <c:v>1.6286385289526095</c:v>
                </c:pt>
                <c:pt idx="294">
                  <c:v>1.9418382460588803</c:v>
                </c:pt>
                <c:pt idx="295">
                  <c:v>1.9418382460588803</c:v>
                </c:pt>
                <c:pt idx="296">
                  <c:v>1.9418382460588803</c:v>
                </c:pt>
                <c:pt idx="297">
                  <c:v>1.9418382460588803</c:v>
                </c:pt>
                <c:pt idx="298">
                  <c:v>1.9418382460588803</c:v>
                </c:pt>
                <c:pt idx="299">
                  <c:v>1.9418382460588803</c:v>
                </c:pt>
                <c:pt idx="300">
                  <c:v>1.9418382460588803</c:v>
                </c:pt>
                <c:pt idx="301">
                  <c:v>1.9418382460588803</c:v>
                </c:pt>
                <c:pt idx="302">
                  <c:v>2.0284088568350689</c:v>
                </c:pt>
                <c:pt idx="303">
                  <c:v>2.0284088568350689</c:v>
                </c:pt>
                <c:pt idx="304">
                  <c:v>2.0284088568350689</c:v>
                </c:pt>
                <c:pt idx="305">
                  <c:v>2.0284088568350689</c:v>
                </c:pt>
                <c:pt idx="306">
                  <c:v>2.0284088568350689</c:v>
                </c:pt>
                <c:pt idx="307">
                  <c:v>2.1919902162572522</c:v>
                </c:pt>
                <c:pt idx="308">
                  <c:v>2.1919902162572522</c:v>
                </c:pt>
                <c:pt idx="309">
                  <c:v>2.1919902162572522</c:v>
                </c:pt>
                <c:pt idx="310">
                  <c:v>2.1919902162572522</c:v>
                </c:pt>
                <c:pt idx="311">
                  <c:v>2.1919902162572522</c:v>
                </c:pt>
                <c:pt idx="312">
                  <c:v>2.1919902162572522</c:v>
                </c:pt>
                <c:pt idx="313">
                  <c:v>2.1919902162572522</c:v>
                </c:pt>
                <c:pt idx="314">
                  <c:v>2.28708513762039</c:v>
                </c:pt>
                <c:pt idx="315">
                  <c:v>2.28708513762039</c:v>
                </c:pt>
                <c:pt idx="316">
                  <c:v>2.28708513762039</c:v>
                </c:pt>
                <c:pt idx="317">
                  <c:v>2.28708513762039</c:v>
                </c:pt>
                <c:pt idx="318">
                  <c:v>2.28708513762039</c:v>
                </c:pt>
                <c:pt idx="319">
                  <c:v>2.6284411283100004</c:v>
                </c:pt>
                <c:pt idx="320">
                  <c:v>2.6284411283100004</c:v>
                </c:pt>
                <c:pt idx="321">
                  <c:v>2.6284411283100004</c:v>
                </c:pt>
                <c:pt idx="322">
                  <c:v>2.6284411283100004</c:v>
                </c:pt>
                <c:pt idx="323">
                  <c:v>2.6284411283100004</c:v>
                </c:pt>
                <c:pt idx="324">
                  <c:v>2.6284411283100004</c:v>
                </c:pt>
                <c:pt idx="325">
                  <c:v>2.6284411283100004</c:v>
                </c:pt>
                <c:pt idx="326">
                  <c:v>2.7648101272081003</c:v>
                </c:pt>
                <c:pt idx="327">
                  <c:v>2.7648101272081003</c:v>
                </c:pt>
                <c:pt idx="328">
                  <c:v>2.7648101272081003</c:v>
                </c:pt>
                <c:pt idx="329">
                  <c:v>2.7648101272081003</c:v>
                </c:pt>
                <c:pt idx="330">
                  <c:v>2.7648101272081003</c:v>
                </c:pt>
                <c:pt idx="331">
                  <c:v>2.7648101272081003</c:v>
                </c:pt>
                <c:pt idx="332">
                  <c:v>2.7648101272081003</c:v>
                </c:pt>
                <c:pt idx="333">
                  <c:v>2.7648101272081003</c:v>
                </c:pt>
                <c:pt idx="334">
                  <c:v>2.7648101272081003</c:v>
                </c:pt>
                <c:pt idx="335">
                  <c:v>2.7648101272081003</c:v>
                </c:pt>
                <c:pt idx="336">
                  <c:v>2.7648101272081003</c:v>
                </c:pt>
                <c:pt idx="337">
                  <c:v>2.7648101272081003</c:v>
                </c:pt>
                <c:pt idx="338">
                  <c:v>2.8790735881389664</c:v>
                </c:pt>
                <c:pt idx="339">
                  <c:v>2.8790735881389664</c:v>
                </c:pt>
                <c:pt idx="340">
                  <c:v>2.8790735881389664</c:v>
                </c:pt>
                <c:pt idx="341">
                  <c:v>2.8790735881389664</c:v>
                </c:pt>
                <c:pt idx="342">
                  <c:v>2.8790735881389664</c:v>
                </c:pt>
                <c:pt idx="343">
                  <c:v>2.8790735881389664</c:v>
                </c:pt>
                <c:pt idx="344">
                  <c:v>2.8790735881389664</c:v>
                </c:pt>
                <c:pt idx="345">
                  <c:v>2.8790735881389664</c:v>
                </c:pt>
                <c:pt idx="346">
                  <c:v>2.8790735881389664</c:v>
                </c:pt>
                <c:pt idx="347">
                  <c:v>2.8790735881389664</c:v>
                </c:pt>
                <c:pt idx="348">
                  <c:v>2.8790735881389664</c:v>
                </c:pt>
                <c:pt idx="349">
                  <c:v>2.8790735881389664</c:v>
                </c:pt>
                <c:pt idx="350">
                  <c:v>2.9496769097838169</c:v>
                </c:pt>
                <c:pt idx="351">
                  <c:v>2.9496769097838169</c:v>
                </c:pt>
                <c:pt idx="352">
                  <c:v>2.9496769097838169</c:v>
                </c:pt>
                <c:pt idx="353">
                  <c:v>3.9456717104900405</c:v>
                </c:pt>
                <c:pt idx="354">
                  <c:v>3.9456717104900405</c:v>
                </c:pt>
                <c:pt idx="355">
                  <c:v>3.9456717104900405</c:v>
                </c:pt>
                <c:pt idx="356">
                  <c:v>3.9456717104900405</c:v>
                </c:pt>
                <c:pt idx="357">
                  <c:v>3.9456717104900405</c:v>
                </c:pt>
                <c:pt idx="358">
                  <c:v>3.9456717104900405</c:v>
                </c:pt>
                <c:pt idx="359">
                  <c:v>3.9456717104900405</c:v>
                </c:pt>
                <c:pt idx="360">
                  <c:v>3.9456717104900405</c:v>
                </c:pt>
                <c:pt idx="361">
                  <c:v>3.9456717104900405</c:v>
                </c:pt>
                <c:pt idx="362">
                  <c:v>4.0790365370227848</c:v>
                </c:pt>
                <c:pt idx="363">
                  <c:v>4.0790365370227848</c:v>
                </c:pt>
                <c:pt idx="364">
                  <c:v>4.0790365370227848</c:v>
                </c:pt>
                <c:pt idx="365">
                  <c:v>4.0790365370227848</c:v>
                </c:pt>
                <c:pt idx="366">
                  <c:v>4.0790365370227848</c:v>
                </c:pt>
                <c:pt idx="367">
                  <c:v>4.7126732806379739</c:v>
                </c:pt>
                <c:pt idx="368">
                  <c:v>4.7126732806379739</c:v>
                </c:pt>
                <c:pt idx="369">
                  <c:v>4.7126732806379739</c:v>
                </c:pt>
                <c:pt idx="370">
                  <c:v>4.7126732806379739</c:v>
                </c:pt>
                <c:pt idx="371">
                  <c:v>4.7126732806379739</c:v>
                </c:pt>
                <c:pt idx="372">
                  <c:v>4.7126732806379739</c:v>
                </c:pt>
                <c:pt idx="373">
                  <c:v>4.7126732806379739</c:v>
                </c:pt>
                <c:pt idx="374">
                  <c:v>4.7826707844003034</c:v>
                </c:pt>
                <c:pt idx="375">
                  <c:v>4.7826707844003034</c:v>
                </c:pt>
                <c:pt idx="376">
                  <c:v>4.7826707844003034</c:v>
                </c:pt>
                <c:pt idx="377">
                  <c:v>4.7826707844003034</c:v>
                </c:pt>
                <c:pt idx="378">
                  <c:v>4.7826707844003034</c:v>
                </c:pt>
                <c:pt idx="379">
                  <c:v>4.7826707844003034</c:v>
                </c:pt>
                <c:pt idx="380">
                  <c:v>4.7826707844003034</c:v>
                </c:pt>
                <c:pt idx="381">
                  <c:v>4.7826707844003034</c:v>
                </c:pt>
                <c:pt idx="382">
                  <c:v>4.7826707844003034</c:v>
                </c:pt>
                <c:pt idx="383">
                  <c:v>4.7826707844003034</c:v>
                </c:pt>
                <c:pt idx="384">
                  <c:v>4.7826707844003034</c:v>
                </c:pt>
                <c:pt idx="385">
                  <c:v>4.7826707844003034</c:v>
                </c:pt>
                <c:pt idx="386">
                  <c:v>4.6923654994594814</c:v>
                </c:pt>
                <c:pt idx="387">
                  <c:v>4.6923654994594814</c:v>
                </c:pt>
                <c:pt idx="388">
                  <c:v>4.6923654994594814</c:v>
                </c:pt>
                <c:pt idx="389">
                  <c:v>4.6923654994594814</c:v>
                </c:pt>
                <c:pt idx="390">
                  <c:v>4.6923654994594814</c:v>
                </c:pt>
                <c:pt idx="391">
                  <c:v>5.0866819279854889</c:v>
                </c:pt>
                <c:pt idx="392">
                  <c:v>5.0866819279854889</c:v>
                </c:pt>
                <c:pt idx="393">
                  <c:v>5.0866819279854889</c:v>
                </c:pt>
                <c:pt idx="394">
                  <c:v>5.0866819279854889</c:v>
                </c:pt>
                <c:pt idx="395">
                  <c:v>5.0866819279854889</c:v>
                </c:pt>
                <c:pt idx="396">
                  <c:v>5.0866819279854889</c:v>
                </c:pt>
                <c:pt idx="397">
                  <c:v>5.0866819279854889</c:v>
                </c:pt>
                <c:pt idx="398">
                  <c:v>5.2217028735653876</c:v>
                </c:pt>
                <c:pt idx="399">
                  <c:v>5.2217028735653876</c:v>
                </c:pt>
                <c:pt idx="400">
                  <c:v>5.2217028735653876</c:v>
                </c:pt>
                <c:pt idx="401">
                  <c:v>5.2217028735653876</c:v>
                </c:pt>
                <c:pt idx="402">
                  <c:v>5.2217028735653876</c:v>
                </c:pt>
                <c:pt idx="403">
                  <c:v>5.2217028735653876</c:v>
                </c:pt>
                <c:pt idx="404">
                  <c:v>5.2217028735653876</c:v>
                </c:pt>
                <c:pt idx="405">
                  <c:v>5.2217028735653876</c:v>
                </c:pt>
                <c:pt idx="406">
                  <c:v>5.2217028735653876</c:v>
                </c:pt>
                <c:pt idx="407">
                  <c:v>5.2217028735653876</c:v>
                </c:pt>
                <c:pt idx="408">
                  <c:v>5.2217028735653876</c:v>
                </c:pt>
                <c:pt idx="409">
                  <c:v>5.6264860420588283</c:v>
                </c:pt>
                <c:pt idx="410">
                  <c:v>5.7631949792051351</c:v>
                </c:pt>
                <c:pt idx="411">
                  <c:v>5.7631949792051351</c:v>
                </c:pt>
                <c:pt idx="412">
                  <c:v>5.7631949792051351</c:v>
                </c:pt>
                <c:pt idx="413">
                  <c:v>5.7631949792051351</c:v>
                </c:pt>
                <c:pt idx="414">
                  <c:v>5.7631949792051351</c:v>
                </c:pt>
                <c:pt idx="415">
                  <c:v>5.7631949792051351</c:v>
                </c:pt>
                <c:pt idx="416">
                  <c:v>5.7631949792051351</c:v>
                </c:pt>
                <c:pt idx="417">
                  <c:v>5.7631949792051351</c:v>
                </c:pt>
                <c:pt idx="418">
                  <c:v>5.7631949792051351</c:v>
                </c:pt>
                <c:pt idx="419">
                  <c:v>5.7631949792051351</c:v>
                </c:pt>
                <c:pt idx="420">
                  <c:v>6.4265843293294678</c:v>
                </c:pt>
                <c:pt idx="421">
                  <c:v>6.4265843293294678</c:v>
                </c:pt>
                <c:pt idx="422">
                  <c:v>6.4924503014109263</c:v>
                </c:pt>
                <c:pt idx="423">
                  <c:v>6.4924503014109263</c:v>
                </c:pt>
                <c:pt idx="424">
                  <c:v>6.4924503014109263</c:v>
                </c:pt>
                <c:pt idx="425">
                  <c:v>6.4924503014109263</c:v>
                </c:pt>
                <c:pt idx="426">
                  <c:v>6.4924503014109263</c:v>
                </c:pt>
                <c:pt idx="427">
                  <c:v>6.4924503014109263</c:v>
                </c:pt>
                <c:pt idx="428">
                  <c:v>6.4924503014109263</c:v>
                </c:pt>
                <c:pt idx="429">
                  <c:v>6.4924503014109263</c:v>
                </c:pt>
                <c:pt idx="430">
                  <c:v>6.4924503014109263</c:v>
                </c:pt>
                <c:pt idx="431">
                  <c:v>6.4924503014109263</c:v>
                </c:pt>
                <c:pt idx="432">
                  <c:v>6.4924503014109263</c:v>
                </c:pt>
                <c:pt idx="433">
                  <c:v>6.4924503014109263</c:v>
                </c:pt>
                <c:pt idx="434">
                  <c:v>6.7313869955243515</c:v>
                </c:pt>
                <c:pt idx="435">
                  <c:v>6.7313869955243515</c:v>
                </c:pt>
                <c:pt idx="436">
                  <c:v>6.7313869955243515</c:v>
                </c:pt>
                <c:pt idx="437">
                  <c:v>6.7313869955243515</c:v>
                </c:pt>
                <c:pt idx="438">
                  <c:v>6.7313869955243515</c:v>
                </c:pt>
                <c:pt idx="439">
                  <c:v>6.7313869955243515</c:v>
                </c:pt>
                <c:pt idx="440">
                  <c:v>6.7313869955243515</c:v>
                </c:pt>
                <c:pt idx="441">
                  <c:v>6.7313869955243515</c:v>
                </c:pt>
                <c:pt idx="442">
                  <c:v>6.7313869955243515</c:v>
                </c:pt>
                <c:pt idx="443">
                  <c:v>6.7313869955243515</c:v>
                </c:pt>
                <c:pt idx="444">
                  <c:v>6.7313869955243515</c:v>
                </c:pt>
                <c:pt idx="445">
                  <c:v>6.7313869955243515</c:v>
                </c:pt>
                <c:pt idx="446">
                  <c:v>8.1121105494548171</c:v>
                </c:pt>
                <c:pt idx="447">
                  <c:v>8.1121105494548171</c:v>
                </c:pt>
                <c:pt idx="448">
                  <c:v>8.1121105494548171</c:v>
                </c:pt>
                <c:pt idx="449">
                  <c:v>8.1121105494548171</c:v>
                </c:pt>
                <c:pt idx="450">
                  <c:v>8.1121105494548171</c:v>
                </c:pt>
                <c:pt idx="451">
                  <c:v>8.1121105494548171</c:v>
                </c:pt>
                <c:pt idx="452">
                  <c:v>8.1121105494548171</c:v>
                </c:pt>
                <c:pt idx="453">
                  <c:v>8.1121105494548171</c:v>
                </c:pt>
                <c:pt idx="454">
                  <c:v>8.1121105494548171</c:v>
                </c:pt>
                <c:pt idx="455">
                  <c:v>8.1121105494548171</c:v>
                </c:pt>
                <c:pt idx="456">
                  <c:v>8.1121105494548171</c:v>
                </c:pt>
                <c:pt idx="457">
                  <c:v>8.1121105494548171</c:v>
                </c:pt>
                <c:pt idx="458">
                  <c:v>8.3322838256844118</c:v>
                </c:pt>
                <c:pt idx="459">
                  <c:v>8.3322838256844118</c:v>
                </c:pt>
                <c:pt idx="460">
                  <c:v>8.3322838256844118</c:v>
                </c:pt>
                <c:pt idx="461">
                  <c:v>8.3322838256844118</c:v>
                </c:pt>
                <c:pt idx="462">
                  <c:v>8.3322838256844118</c:v>
                </c:pt>
                <c:pt idx="463">
                  <c:v>8.3322838256844118</c:v>
                </c:pt>
                <c:pt idx="464">
                  <c:v>8.3322838256844118</c:v>
                </c:pt>
                <c:pt idx="465">
                  <c:v>8.3322838256844118</c:v>
                </c:pt>
                <c:pt idx="466">
                  <c:v>8.3322838256844118</c:v>
                </c:pt>
                <c:pt idx="467">
                  <c:v>8.3322838256844118</c:v>
                </c:pt>
                <c:pt idx="468">
                  <c:v>8.3322838256844118</c:v>
                </c:pt>
                <c:pt idx="469">
                  <c:v>8.3322838256844118</c:v>
                </c:pt>
                <c:pt idx="470">
                  <c:v>8.6188836431849829</c:v>
                </c:pt>
                <c:pt idx="471">
                  <c:v>8.6188836431849829</c:v>
                </c:pt>
                <c:pt idx="472">
                  <c:v>8.6188836431849829</c:v>
                </c:pt>
                <c:pt idx="473">
                  <c:v>8.6188836431849829</c:v>
                </c:pt>
                <c:pt idx="474">
                  <c:v>8.6188836431849829</c:v>
                </c:pt>
                <c:pt idx="475">
                  <c:v>9.3331557683108102</c:v>
                </c:pt>
                <c:pt idx="476">
                  <c:v>9.3331557683108102</c:v>
                </c:pt>
                <c:pt idx="477">
                  <c:v>9.3331557683108102</c:v>
                </c:pt>
                <c:pt idx="478">
                  <c:v>9.3331557683108102</c:v>
                </c:pt>
                <c:pt idx="479">
                  <c:v>9.3331557683108102</c:v>
                </c:pt>
                <c:pt idx="480">
                  <c:v>9.3331557683108102</c:v>
                </c:pt>
                <c:pt idx="481">
                  <c:v>9.3331557683108102</c:v>
                </c:pt>
                <c:pt idx="482">
                  <c:v>9.3543848054832992</c:v>
                </c:pt>
                <c:pt idx="483">
                  <c:v>9.3543848054832992</c:v>
                </c:pt>
                <c:pt idx="484">
                  <c:v>9.3543848054832992</c:v>
                </c:pt>
                <c:pt idx="485">
                  <c:v>9.3543848054832992</c:v>
                </c:pt>
                <c:pt idx="486">
                  <c:v>9.3543848054832992</c:v>
                </c:pt>
                <c:pt idx="487">
                  <c:v>9.8793757894645058</c:v>
                </c:pt>
                <c:pt idx="488">
                  <c:v>9.8793757894645058</c:v>
                </c:pt>
                <c:pt idx="489">
                  <c:v>9.8793757894645058</c:v>
                </c:pt>
                <c:pt idx="490">
                  <c:v>9.8793757894645058</c:v>
                </c:pt>
                <c:pt idx="491">
                  <c:v>9.8793757894645058</c:v>
                </c:pt>
                <c:pt idx="492">
                  <c:v>9.8793757894645058</c:v>
                </c:pt>
                <c:pt idx="493">
                  <c:v>9.8793757894645058</c:v>
                </c:pt>
                <c:pt idx="494">
                  <c:v>9.8895782938363475</c:v>
                </c:pt>
                <c:pt idx="495">
                  <c:v>9.8895782938363475</c:v>
                </c:pt>
                <c:pt idx="496">
                  <c:v>9.8895782938363475</c:v>
                </c:pt>
                <c:pt idx="497">
                  <c:v>9.8895782938363475</c:v>
                </c:pt>
                <c:pt idx="498">
                  <c:v>9.8895782938363475</c:v>
                </c:pt>
                <c:pt idx="499">
                  <c:v>10.510662920985492</c:v>
                </c:pt>
                <c:pt idx="500">
                  <c:v>10.510662920985492</c:v>
                </c:pt>
                <c:pt idx="501">
                  <c:v>10.510662920985492</c:v>
                </c:pt>
                <c:pt idx="502">
                  <c:v>10.510662920985492</c:v>
                </c:pt>
                <c:pt idx="503">
                  <c:v>10.510662920985492</c:v>
                </c:pt>
                <c:pt idx="504">
                  <c:v>10.510662920985492</c:v>
                </c:pt>
                <c:pt idx="505">
                  <c:v>10.510662920985492</c:v>
                </c:pt>
                <c:pt idx="506">
                  <c:v>10.599774964151825</c:v>
                </c:pt>
                <c:pt idx="507">
                  <c:v>10.599774964151825</c:v>
                </c:pt>
                <c:pt idx="508">
                  <c:v>10.599774964151825</c:v>
                </c:pt>
                <c:pt idx="509">
                  <c:v>10.599774964151825</c:v>
                </c:pt>
                <c:pt idx="510">
                  <c:v>10.599774964151825</c:v>
                </c:pt>
                <c:pt idx="511">
                  <c:v>10.599774964151825</c:v>
                </c:pt>
                <c:pt idx="512">
                  <c:v>10.599774964151825</c:v>
                </c:pt>
                <c:pt idx="513">
                  <c:v>10.599774964151825</c:v>
                </c:pt>
                <c:pt idx="514">
                  <c:v>10.599774964151825</c:v>
                </c:pt>
                <c:pt idx="515">
                  <c:v>11.081582917067816</c:v>
                </c:pt>
                <c:pt idx="516">
                  <c:v>11.081582917067816</c:v>
                </c:pt>
                <c:pt idx="517">
                  <c:v>11.081582917067816</c:v>
                </c:pt>
                <c:pt idx="518">
                  <c:v>11.184438805210883</c:v>
                </c:pt>
                <c:pt idx="519">
                  <c:v>11.184438805210883</c:v>
                </c:pt>
                <c:pt idx="520">
                  <c:v>11.184438805210883</c:v>
                </c:pt>
                <c:pt idx="521">
                  <c:v>11.184438805210883</c:v>
                </c:pt>
                <c:pt idx="522">
                  <c:v>11.184438805210883</c:v>
                </c:pt>
                <c:pt idx="523">
                  <c:v>11.184438805210883</c:v>
                </c:pt>
                <c:pt idx="524">
                  <c:v>11.184438805210883</c:v>
                </c:pt>
                <c:pt idx="525">
                  <c:v>11.184438805210883</c:v>
                </c:pt>
                <c:pt idx="526">
                  <c:v>11.184438805210883</c:v>
                </c:pt>
                <c:pt idx="527">
                  <c:v>11.670718753263531</c:v>
                </c:pt>
                <c:pt idx="528">
                  <c:v>11.670718753263531</c:v>
                </c:pt>
                <c:pt idx="529">
                  <c:v>11.670718753263531</c:v>
                </c:pt>
                <c:pt idx="530">
                  <c:v>11.761574103577649</c:v>
                </c:pt>
                <c:pt idx="531">
                  <c:v>11.761574103577649</c:v>
                </c:pt>
                <c:pt idx="532">
                  <c:v>11.761574103577649</c:v>
                </c:pt>
                <c:pt idx="533">
                  <c:v>11.761574103577649</c:v>
                </c:pt>
                <c:pt idx="534">
                  <c:v>11.761574103577649</c:v>
                </c:pt>
                <c:pt idx="535">
                  <c:v>11.761574103577649</c:v>
                </c:pt>
                <c:pt idx="536">
                  <c:v>12.251639691226719</c:v>
                </c:pt>
                <c:pt idx="537">
                  <c:v>12.251639691226719</c:v>
                </c:pt>
                <c:pt idx="538">
                  <c:v>12.251639691226719</c:v>
                </c:pt>
                <c:pt idx="539">
                  <c:v>12.251639691226719</c:v>
                </c:pt>
                <c:pt idx="540">
                  <c:v>12.251639691226719</c:v>
                </c:pt>
                <c:pt idx="541">
                  <c:v>12.251639691226719</c:v>
                </c:pt>
                <c:pt idx="542">
                  <c:v>12.466027842925184</c:v>
                </c:pt>
                <c:pt idx="543">
                  <c:v>12.466027842925184</c:v>
                </c:pt>
                <c:pt idx="544">
                  <c:v>12.466027842925184</c:v>
                </c:pt>
                <c:pt idx="545">
                  <c:v>12.466027842925184</c:v>
                </c:pt>
                <c:pt idx="546">
                  <c:v>12.466027842925184</c:v>
                </c:pt>
                <c:pt idx="547">
                  <c:v>12.466027842925184</c:v>
                </c:pt>
                <c:pt idx="548">
                  <c:v>12.466027842925184</c:v>
                </c:pt>
                <c:pt idx="549">
                  <c:v>12.466027842925184</c:v>
                </c:pt>
                <c:pt idx="550">
                  <c:v>12.466027842925184</c:v>
                </c:pt>
                <c:pt idx="551">
                  <c:v>12.466027842925184</c:v>
                </c:pt>
                <c:pt idx="552">
                  <c:v>12.466027842925184</c:v>
                </c:pt>
                <c:pt idx="553">
                  <c:v>12.466027842925184</c:v>
                </c:pt>
                <c:pt idx="554">
                  <c:v>12.635899638892491</c:v>
                </c:pt>
                <c:pt idx="555">
                  <c:v>12.635899638892491</c:v>
                </c:pt>
                <c:pt idx="556">
                  <c:v>12.635899638892491</c:v>
                </c:pt>
                <c:pt idx="557">
                  <c:v>12.635899638892491</c:v>
                </c:pt>
                <c:pt idx="558">
                  <c:v>12.635899638892491</c:v>
                </c:pt>
                <c:pt idx="559">
                  <c:v>13.646771610003892</c:v>
                </c:pt>
                <c:pt idx="560">
                  <c:v>13.646771610003892</c:v>
                </c:pt>
                <c:pt idx="561">
                  <c:v>13.646771610003892</c:v>
                </c:pt>
                <c:pt idx="562">
                  <c:v>13.646771610003892</c:v>
                </c:pt>
                <c:pt idx="563">
                  <c:v>13.646771610003892</c:v>
                </c:pt>
                <c:pt idx="564">
                  <c:v>13.646771610003892</c:v>
                </c:pt>
                <c:pt idx="565">
                  <c:v>13.646771610003892</c:v>
                </c:pt>
                <c:pt idx="566">
                  <c:v>13.37874588174776</c:v>
                </c:pt>
                <c:pt idx="567">
                  <c:v>13.37874588174776</c:v>
                </c:pt>
                <c:pt idx="568">
                  <c:v>13.37874588174776</c:v>
                </c:pt>
                <c:pt idx="569">
                  <c:v>13.37874588174776</c:v>
                </c:pt>
                <c:pt idx="570">
                  <c:v>13.37874588174776</c:v>
                </c:pt>
                <c:pt idx="571">
                  <c:v>13.37874588174776</c:v>
                </c:pt>
                <c:pt idx="572">
                  <c:v>13.37874588174776</c:v>
                </c:pt>
                <c:pt idx="573">
                  <c:v>13.37874588174776</c:v>
                </c:pt>
                <c:pt idx="574">
                  <c:v>13.37874588174776</c:v>
                </c:pt>
                <c:pt idx="575">
                  <c:v>13.37874588174776</c:v>
                </c:pt>
                <c:pt idx="576">
                  <c:v>13.37874588174776</c:v>
                </c:pt>
                <c:pt idx="577">
                  <c:v>13.37874588174776</c:v>
                </c:pt>
                <c:pt idx="578">
                  <c:v>12.905156011034995</c:v>
                </c:pt>
                <c:pt idx="579">
                  <c:v>12.905156011034995</c:v>
                </c:pt>
                <c:pt idx="580">
                  <c:v>12.905156011034995</c:v>
                </c:pt>
                <c:pt idx="581">
                  <c:v>12.905156011034995</c:v>
                </c:pt>
                <c:pt idx="582">
                  <c:v>12.905156011034995</c:v>
                </c:pt>
                <c:pt idx="583">
                  <c:v>12.905156011034995</c:v>
                </c:pt>
                <c:pt idx="584">
                  <c:v>12.905156011034995</c:v>
                </c:pt>
                <c:pt idx="585">
                  <c:v>12.905156011034995</c:v>
                </c:pt>
                <c:pt idx="586">
                  <c:v>12.905156011034995</c:v>
                </c:pt>
                <c:pt idx="587">
                  <c:v>12.905156011034995</c:v>
                </c:pt>
                <c:pt idx="588">
                  <c:v>12.905156011034995</c:v>
                </c:pt>
                <c:pt idx="589">
                  <c:v>12.905156011034995</c:v>
                </c:pt>
                <c:pt idx="590">
                  <c:v>12.99304658603023</c:v>
                </c:pt>
                <c:pt idx="591">
                  <c:v>12.99304658603023</c:v>
                </c:pt>
                <c:pt idx="592">
                  <c:v>12.99304658603023</c:v>
                </c:pt>
                <c:pt idx="593">
                  <c:v>12.99304658603023</c:v>
                </c:pt>
                <c:pt idx="594">
                  <c:v>12.99304658603023</c:v>
                </c:pt>
                <c:pt idx="595">
                  <c:v>12.99304658603023</c:v>
                </c:pt>
                <c:pt idx="596">
                  <c:v>12.99304658603023</c:v>
                </c:pt>
                <c:pt idx="597">
                  <c:v>12.99304658603023</c:v>
                </c:pt>
                <c:pt idx="598">
                  <c:v>12.99304658603023</c:v>
                </c:pt>
                <c:pt idx="599">
                  <c:v>12.99304658603023</c:v>
                </c:pt>
                <c:pt idx="600">
                  <c:v>12.99304658603023</c:v>
                </c:pt>
                <c:pt idx="601">
                  <c:v>12.99304658603023</c:v>
                </c:pt>
                <c:pt idx="602">
                  <c:v>13.013016843297422</c:v>
                </c:pt>
                <c:pt idx="603">
                  <c:v>13.013016843297422</c:v>
                </c:pt>
                <c:pt idx="604">
                  <c:v>13.013016843297422</c:v>
                </c:pt>
                <c:pt idx="605">
                  <c:v>13.013016843297422</c:v>
                </c:pt>
                <c:pt idx="606">
                  <c:v>13.013016843297422</c:v>
                </c:pt>
                <c:pt idx="607">
                  <c:v>13.013016843297422</c:v>
                </c:pt>
                <c:pt idx="608">
                  <c:v>13.013016843297422</c:v>
                </c:pt>
                <c:pt idx="609">
                  <c:v>13.013016843297422</c:v>
                </c:pt>
                <c:pt idx="610">
                  <c:v>13.013016843297422</c:v>
                </c:pt>
                <c:pt idx="611">
                  <c:v>13.013016843297422</c:v>
                </c:pt>
                <c:pt idx="612">
                  <c:v>13.013016843297422</c:v>
                </c:pt>
                <c:pt idx="613">
                  <c:v>13.013016843297422</c:v>
                </c:pt>
                <c:pt idx="614">
                  <c:v>12.497230135086324</c:v>
                </c:pt>
                <c:pt idx="615">
                  <c:v>12.497230135086324</c:v>
                </c:pt>
                <c:pt idx="616">
                  <c:v>12.497230135086324</c:v>
                </c:pt>
                <c:pt idx="617">
                  <c:v>12.497230135086324</c:v>
                </c:pt>
                <c:pt idx="618">
                  <c:v>12.497230135086324</c:v>
                </c:pt>
                <c:pt idx="619">
                  <c:v>13.422950885833458</c:v>
                </c:pt>
                <c:pt idx="620">
                  <c:v>13.422950885833458</c:v>
                </c:pt>
                <c:pt idx="621">
                  <c:v>13.422950885833458</c:v>
                </c:pt>
                <c:pt idx="622">
                  <c:v>13.422950885833458</c:v>
                </c:pt>
                <c:pt idx="623">
                  <c:v>13.422950885833458</c:v>
                </c:pt>
                <c:pt idx="624">
                  <c:v>13.422950885833458</c:v>
                </c:pt>
                <c:pt idx="625">
                  <c:v>13.422950885833458</c:v>
                </c:pt>
                <c:pt idx="626">
                  <c:v>13.042142567423253</c:v>
                </c:pt>
                <c:pt idx="627">
                  <c:v>13.042142567423253</c:v>
                </c:pt>
                <c:pt idx="628">
                  <c:v>13.042142567423253</c:v>
                </c:pt>
                <c:pt idx="629">
                  <c:v>13.042142567423253</c:v>
                </c:pt>
                <c:pt idx="630">
                  <c:v>13.042142567423253</c:v>
                </c:pt>
                <c:pt idx="631">
                  <c:v>13.042142567423253</c:v>
                </c:pt>
                <c:pt idx="632">
                  <c:v>13.042142567423253</c:v>
                </c:pt>
                <c:pt idx="633">
                  <c:v>13.042142567423253</c:v>
                </c:pt>
                <c:pt idx="634">
                  <c:v>13.042142567423253</c:v>
                </c:pt>
                <c:pt idx="635">
                  <c:v>13.042142567423253</c:v>
                </c:pt>
                <c:pt idx="636">
                  <c:v>13.042142567423253</c:v>
                </c:pt>
                <c:pt idx="637">
                  <c:v>13.042142567423253</c:v>
                </c:pt>
                <c:pt idx="638">
                  <c:v>12.92354070441178</c:v>
                </c:pt>
                <c:pt idx="639">
                  <c:v>12.92354070441178</c:v>
                </c:pt>
                <c:pt idx="640">
                  <c:v>12.92354070441178</c:v>
                </c:pt>
                <c:pt idx="641">
                  <c:v>12.92354070441178</c:v>
                </c:pt>
                <c:pt idx="642">
                  <c:v>14.260458708316447</c:v>
                </c:pt>
                <c:pt idx="643">
                  <c:v>14.260458708316447</c:v>
                </c:pt>
                <c:pt idx="644">
                  <c:v>14.260458708316447</c:v>
                </c:pt>
                <c:pt idx="645">
                  <c:v>14.260458708316447</c:v>
                </c:pt>
                <c:pt idx="646">
                  <c:v>14.260458708316447</c:v>
                </c:pt>
                <c:pt idx="647">
                  <c:v>14.260458708316447</c:v>
                </c:pt>
                <c:pt idx="648">
                  <c:v>14.260458708316447</c:v>
                </c:pt>
                <c:pt idx="649">
                  <c:v>14.260458708316447</c:v>
                </c:pt>
                <c:pt idx="650">
                  <c:v>14.588767939789694</c:v>
                </c:pt>
                <c:pt idx="651">
                  <c:v>14.588767939789694</c:v>
                </c:pt>
                <c:pt idx="652">
                  <c:v>14.588767939789694</c:v>
                </c:pt>
                <c:pt idx="653">
                  <c:v>14.588767939789694</c:v>
                </c:pt>
                <c:pt idx="654">
                  <c:v>14.588767939789694</c:v>
                </c:pt>
                <c:pt idx="655">
                  <c:v>14.588767939789694</c:v>
                </c:pt>
                <c:pt idx="656">
                  <c:v>14.588767939789694</c:v>
                </c:pt>
                <c:pt idx="657">
                  <c:v>14.588767939789694</c:v>
                </c:pt>
                <c:pt idx="658">
                  <c:v>14.588767939789694</c:v>
                </c:pt>
                <c:pt idx="659">
                  <c:v>14.588767939789694</c:v>
                </c:pt>
                <c:pt idx="660">
                  <c:v>14.588767939789694</c:v>
                </c:pt>
                <c:pt idx="661">
                  <c:v>14.588767939789694</c:v>
                </c:pt>
                <c:pt idx="662">
                  <c:v>14.835262847046572</c:v>
                </c:pt>
                <c:pt idx="663">
                  <c:v>14.835262847046572</c:v>
                </c:pt>
                <c:pt idx="664">
                  <c:v>14.835262847046572</c:v>
                </c:pt>
                <c:pt idx="665">
                  <c:v>14.835262847046572</c:v>
                </c:pt>
                <c:pt idx="666">
                  <c:v>14.835262847046572</c:v>
                </c:pt>
                <c:pt idx="667">
                  <c:v>14.835262847046572</c:v>
                </c:pt>
                <c:pt idx="668">
                  <c:v>14.835262847046572</c:v>
                </c:pt>
                <c:pt idx="669">
                  <c:v>14.835262847046572</c:v>
                </c:pt>
                <c:pt idx="670">
                  <c:v>14.835262847046572</c:v>
                </c:pt>
                <c:pt idx="671">
                  <c:v>14.835262847046572</c:v>
                </c:pt>
                <c:pt idx="672">
                  <c:v>14.835262847046572</c:v>
                </c:pt>
                <c:pt idx="673">
                  <c:v>14.835262847046572</c:v>
                </c:pt>
                <c:pt idx="674">
                  <c:v>15.09078685493172</c:v>
                </c:pt>
                <c:pt idx="675">
                  <c:v>15.09078685493172</c:v>
                </c:pt>
                <c:pt idx="676">
                  <c:v>15.09078685493172</c:v>
                </c:pt>
                <c:pt idx="677">
                  <c:v>15.09078685493172</c:v>
                </c:pt>
                <c:pt idx="678">
                  <c:v>15.09078685493172</c:v>
                </c:pt>
                <c:pt idx="679">
                  <c:v>16.505548122581565</c:v>
                </c:pt>
                <c:pt idx="680">
                  <c:v>16.505548122581565</c:v>
                </c:pt>
                <c:pt idx="681">
                  <c:v>16.505548122581565</c:v>
                </c:pt>
                <c:pt idx="682">
                  <c:v>16.505548122581565</c:v>
                </c:pt>
                <c:pt idx="683">
                  <c:v>16.505548122581565</c:v>
                </c:pt>
                <c:pt idx="684">
                  <c:v>16.505548122581565</c:v>
                </c:pt>
                <c:pt idx="685">
                  <c:v>16.505548122581565</c:v>
                </c:pt>
                <c:pt idx="686">
                  <c:v>16.694416679881954</c:v>
                </c:pt>
                <c:pt idx="687">
                  <c:v>16.694416679881954</c:v>
                </c:pt>
                <c:pt idx="688">
                  <c:v>16.694416679881954</c:v>
                </c:pt>
                <c:pt idx="689">
                  <c:v>16.694416679881954</c:v>
                </c:pt>
                <c:pt idx="690">
                  <c:v>16.694416679881954</c:v>
                </c:pt>
                <c:pt idx="691">
                  <c:v>16.694416679881954</c:v>
                </c:pt>
                <c:pt idx="692">
                  <c:v>16.694416679881954</c:v>
                </c:pt>
                <c:pt idx="693">
                  <c:v>16.694416679881954</c:v>
                </c:pt>
                <c:pt idx="694">
                  <c:v>16.694416679881954</c:v>
                </c:pt>
                <c:pt idx="695">
                  <c:v>16.694416679881954</c:v>
                </c:pt>
                <c:pt idx="696">
                  <c:v>16.694416679881954</c:v>
                </c:pt>
                <c:pt idx="697">
                  <c:v>16.694416679881954</c:v>
                </c:pt>
                <c:pt idx="698">
                  <c:v>16.793495875480495</c:v>
                </c:pt>
                <c:pt idx="699">
                  <c:v>16.793495875480495</c:v>
                </c:pt>
                <c:pt idx="700">
                  <c:v>16.793495875480495</c:v>
                </c:pt>
                <c:pt idx="701">
                  <c:v>16.793495875480495</c:v>
                </c:pt>
                <c:pt idx="702">
                  <c:v>16.793495875480495</c:v>
                </c:pt>
                <c:pt idx="703">
                  <c:v>18.71275254696398</c:v>
                </c:pt>
                <c:pt idx="704">
                  <c:v>18.71275254696398</c:v>
                </c:pt>
                <c:pt idx="705">
                  <c:v>18.71275254696398</c:v>
                </c:pt>
                <c:pt idx="706">
                  <c:v>18.71275254696398</c:v>
                </c:pt>
                <c:pt idx="707">
                  <c:v>18.71275254696398</c:v>
                </c:pt>
                <c:pt idx="708">
                  <c:v>18.71275254696398</c:v>
                </c:pt>
                <c:pt idx="709">
                  <c:v>18.71275254696398</c:v>
                </c:pt>
                <c:pt idx="710">
                  <c:v>16.59372867186525</c:v>
                </c:pt>
                <c:pt idx="711">
                  <c:v>16.59372867186525</c:v>
                </c:pt>
                <c:pt idx="712">
                  <c:v>16.59372867186525</c:v>
                </c:pt>
                <c:pt idx="713">
                  <c:v>16.59372867186525</c:v>
                </c:pt>
                <c:pt idx="714">
                  <c:v>16.59372867186525</c:v>
                </c:pt>
                <c:pt idx="715">
                  <c:v>16.59372867186525</c:v>
                </c:pt>
                <c:pt idx="716">
                  <c:v>16.59372867186525</c:v>
                </c:pt>
                <c:pt idx="717">
                  <c:v>16.59372867186525</c:v>
                </c:pt>
                <c:pt idx="718">
                  <c:v>16.59372867186525</c:v>
                </c:pt>
                <c:pt idx="719">
                  <c:v>16.59372867186525</c:v>
                </c:pt>
                <c:pt idx="720">
                  <c:v>16.59372867186525</c:v>
                </c:pt>
                <c:pt idx="721">
                  <c:v>16.59372867186525</c:v>
                </c:pt>
                <c:pt idx="722">
                  <c:v>16.59372867186525</c:v>
                </c:pt>
                <c:pt idx="723">
                  <c:v>16.59372867186525</c:v>
                </c:pt>
                <c:pt idx="724">
                  <c:v>16.59372867186525</c:v>
                </c:pt>
                <c:pt idx="725">
                  <c:v>16.59372867186525</c:v>
                </c:pt>
                <c:pt idx="726">
                  <c:v>16.59372867186525</c:v>
                </c:pt>
                <c:pt idx="727">
                  <c:v>16.59372867186525</c:v>
                </c:pt>
                <c:pt idx="728">
                  <c:v>16.59372867186525</c:v>
                </c:pt>
                <c:pt idx="729">
                  <c:v>16.59372867186525</c:v>
                </c:pt>
                <c:pt idx="730">
                  <c:v>16.59372867186525</c:v>
                </c:pt>
                <c:pt idx="731">
                  <c:v>16.59372867186525</c:v>
                </c:pt>
                <c:pt idx="732">
                  <c:v>16.59372867186525</c:v>
                </c:pt>
                <c:pt idx="733">
                  <c:v>16.59372867186525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36-4277-9D8E-DE2D24E57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911231"/>
        <c:axId val="16591289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'Dati base'!$J$1</c15:sqref>
                        </c15:formulaRef>
                      </c:ext>
                    </c:extLst>
                    <c:strCache>
                      <c:ptCount val="1"/>
                      <c:pt idx="0">
                        <c:v>Prezzo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'Dati base'!$I$2:$I$735</c15:sqref>
                        </c15:formulaRef>
                      </c:ext>
                    </c:extLst>
                    <c:numCache>
                      <c:formatCode>m/d/yyyy</c:formatCode>
                      <c:ptCount val="734"/>
                      <c:pt idx="0">
                        <c:v>21459</c:v>
                      </c:pt>
                      <c:pt idx="1">
                        <c:v>21520</c:v>
                      </c:pt>
                      <c:pt idx="2">
                        <c:v>21582</c:v>
                      </c:pt>
                      <c:pt idx="3">
                        <c:v>21641</c:v>
                      </c:pt>
                      <c:pt idx="4">
                        <c:v>21702</c:v>
                      </c:pt>
                      <c:pt idx="5">
                        <c:v>21794</c:v>
                      </c:pt>
                      <c:pt idx="6">
                        <c:v>21916</c:v>
                      </c:pt>
                      <c:pt idx="7">
                        <c:v>21976</c:v>
                      </c:pt>
                      <c:pt idx="8">
                        <c:v>22037</c:v>
                      </c:pt>
                      <c:pt idx="9">
                        <c:v>22098</c:v>
                      </c:pt>
                      <c:pt idx="10">
                        <c:v>22160</c:v>
                      </c:pt>
                      <c:pt idx="11">
                        <c:v>22221</c:v>
                      </c:pt>
                      <c:pt idx="12">
                        <c:v>22282</c:v>
                      </c:pt>
                      <c:pt idx="13">
                        <c:v>22341</c:v>
                      </c:pt>
                      <c:pt idx="14">
                        <c:v>22402</c:v>
                      </c:pt>
                      <c:pt idx="15">
                        <c:v>22463</c:v>
                      </c:pt>
                      <c:pt idx="16">
                        <c:v>22525</c:v>
                      </c:pt>
                      <c:pt idx="17">
                        <c:v>22586</c:v>
                      </c:pt>
                      <c:pt idx="18">
                        <c:v>22647</c:v>
                      </c:pt>
                      <c:pt idx="19">
                        <c:v>22678</c:v>
                      </c:pt>
                      <c:pt idx="20">
                        <c:v>22706</c:v>
                      </c:pt>
                      <c:pt idx="21">
                        <c:v>22737</c:v>
                      </c:pt>
                      <c:pt idx="22">
                        <c:v>22798</c:v>
                      </c:pt>
                      <c:pt idx="23">
                        <c:v>22828</c:v>
                      </c:pt>
                      <c:pt idx="24">
                        <c:v>22859</c:v>
                      </c:pt>
                      <c:pt idx="25">
                        <c:v>22890</c:v>
                      </c:pt>
                      <c:pt idx="26">
                        <c:v>22920</c:v>
                      </c:pt>
                      <c:pt idx="27">
                        <c:v>22951</c:v>
                      </c:pt>
                      <c:pt idx="28">
                        <c:v>23012</c:v>
                      </c:pt>
                      <c:pt idx="29">
                        <c:v>23071</c:v>
                      </c:pt>
                      <c:pt idx="30">
                        <c:v>23132</c:v>
                      </c:pt>
                      <c:pt idx="31">
                        <c:v>23163</c:v>
                      </c:pt>
                      <c:pt idx="32">
                        <c:v>23193</c:v>
                      </c:pt>
                      <c:pt idx="33">
                        <c:v>23224</c:v>
                      </c:pt>
                      <c:pt idx="34">
                        <c:v>23255</c:v>
                      </c:pt>
                      <c:pt idx="35">
                        <c:v>23285</c:v>
                      </c:pt>
                      <c:pt idx="36">
                        <c:v>23316</c:v>
                      </c:pt>
                      <c:pt idx="37">
                        <c:v>23346</c:v>
                      </c:pt>
                      <c:pt idx="38">
                        <c:v>23377</c:v>
                      </c:pt>
                      <c:pt idx="39">
                        <c:v>23408</c:v>
                      </c:pt>
                      <c:pt idx="40">
                        <c:v>23437</c:v>
                      </c:pt>
                      <c:pt idx="41">
                        <c:v>23468</c:v>
                      </c:pt>
                      <c:pt idx="42">
                        <c:v>23498</c:v>
                      </c:pt>
                      <c:pt idx="43">
                        <c:v>23529</c:v>
                      </c:pt>
                      <c:pt idx="44">
                        <c:v>23559</c:v>
                      </c:pt>
                      <c:pt idx="45">
                        <c:v>23590</c:v>
                      </c:pt>
                      <c:pt idx="46">
                        <c:v>23621</c:v>
                      </c:pt>
                      <c:pt idx="47">
                        <c:v>23651</c:v>
                      </c:pt>
                      <c:pt idx="48">
                        <c:v>23682</c:v>
                      </c:pt>
                      <c:pt idx="49">
                        <c:v>23712</c:v>
                      </c:pt>
                      <c:pt idx="50">
                        <c:v>23743</c:v>
                      </c:pt>
                      <c:pt idx="51">
                        <c:v>23774</c:v>
                      </c:pt>
                      <c:pt idx="52">
                        <c:v>23802</c:v>
                      </c:pt>
                      <c:pt idx="53">
                        <c:v>23833</c:v>
                      </c:pt>
                      <c:pt idx="54">
                        <c:v>23863</c:v>
                      </c:pt>
                      <c:pt idx="55">
                        <c:v>23894</c:v>
                      </c:pt>
                      <c:pt idx="56">
                        <c:v>23924</c:v>
                      </c:pt>
                      <c:pt idx="57">
                        <c:v>23955</c:v>
                      </c:pt>
                      <c:pt idx="58">
                        <c:v>23986</c:v>
                      </c:pt>
                      <c:pt idx="59">
                        <c:v>24016</c:v>
                      </c:pt>
                      <c:pt idx="60">
                        <c:v>24047</c:v>
                      </c:pt>
                      <c:pt idx="61">
                        <c:v>24077</c:v>
                      </c:pt>
                      <c:pt idx="62">
                        <c:v>24108</c:v>
                      </c:pt>
                      <c:pt idx="63">
                        <c:v>24139</c:v>
                      </c:pt>
                      <c:pt idx="64">
                        <c:v>24167</c:v>
                      </c:pt>
                      <c:pt idx="65">
                        <c:v>24198</c:v>
                      </c:pt>
                      <c:pt idx="66">
                        <c:v>24228</c:v>
                      </c:pt>
                      <c:pt idx="67">
                        <c:v>24259</c:v>
                      </c:pt>
                      <c:pt idx="68">
                        <c:v>24289</c:v>
                      </c:pt>
                      <c:pt idx="69">
                        <c:v>24320</c:v>
                      </c:pt>
                      <c:pt idx="70">
                        <c:v>24351</c:v>
                      </c:pt>
                      <c:pt idx="71">
                        <c:v>24381</c:v>
                      </c:pt>
                      <c:pt idx="72">
                        <c:v>24412</c:v>
                      </c:pt>
                      <c:pt idx="73">
                        <c:v>24442</c:v>
                      </c:pt>
                      <c:pt idx="74">
                        <c:v>24473</c:v>
                      </c:pt>
                      <c:pt idx="75">
                        <c:v>24504</c:v>
                      </c:pt>
                      <c:pt idx="76">
                        <c:v>24532</c:v>
                      </c:pt>
                      <c:pt idx="77">
                        <c:v>24563</c:v>
                      </c:pt>
                      <c:pt idx="78">
                        <c:v>24593</c:v>
                      </c:pt>
                      <c:pt idx="79">
                        <c:v>24624</c:v>
                      </c:pt>
                      <c:pt idx="80">
                        <c:v>24654</c:v>
                      </c:pt>
                      <c:pt idx="81">
                        <c:v>24685</c:v>
                      </c:pt>
                      <c:pt idx="82">
                        <c:v>24716</c:v>
                      </c:pt>
                      <c:pt idx="83">
                        <c:v>24746</c:v>
                      </c:pt>
                      <c:pt idx="84">
                        <c:v>24777</c:v>
                      </c:pt>
                      <c:pt idx="85">
                        <c:v>24807</c:v>
                      </c:pt>
                      <c:pt idx="86">
                        <c:v>24838</c:v>
                      </c:pt>
                      <c:pt idx="87">
                        <c:v>24869</c:v>
                      </c:pt>
                      <c:pt idx="88">
                        <c:v>24898</c:v>
                      </c:pt>
                      <c:pt idx="89">
                        <c:v>24929</c:v>
                      </c:pt>
                      <c:pt idx="90">
                        <c:v>24959</c:v>
                      </c:pt>
                      <c:pt idx="91">
                        <c:v>24990</c:v>
                      </c:pt>
                      <c:pt idx="92">
                        <c:v>25020</c:v>
                      </c:pt>
                      <c:pt idx="93">
                        <c:v>25051</c:v>
                      </c:pt>
                      <c:pt idx="94">
                        <c:v>25082</c:v>
                      </c:pt>
                      <c:pt idx="95">
                        <c:v>25112</c:v>
                      </c:pt>
                      <c:pt idx="96">
                        <c:v>25143</c:v>
                      </c:pt>
                      <c:pt idx="97">
                        <c:v>25173</c:v>
                      </c:pt>
                      <c:pt idx="98">
                        <c:v>25204</c:v>
                      </c:pt>
                      <c:pt idx="99">
                        <c:v>25235</c:v>
                      </c:pt>
                      <c:pt idx="100">
                        <c:v>25263</c:v>
                      </c:pt>
                      <c:pt idx="101">
                        <c:v>25294</c:v>
                      </c:pt>
                      <c:pt idx="102">
                        <c:v>25324</c:v>
                      </c:pt>
                      <c:pt idx="103">
                        <c:v>25355</c:v>
                      </c:pt>
                      <c:pt idx="104">
                        <c:v>25385</c:v>
                      </c:pt>
                      <c:pt idx="105">
                        <c:v>25416</c:v>
                      </c:pt>
                      <c:pt idx="106">
                        <c:v>25447</c:v>
                      </c:pt>
                      <c:pt idx="107">
                        <c:v>25477</c:v>
                      </c:pt>
                      <c:pt idx="108">
                        <c:v>25508</c:v>
                      </c:pt>
                      <c:pt idx="109">
                        <c:v>25538</c:v>
                      </c:pt>
                      <c:pt idx="110">
                        <c:v>25569</c:v>
                      </c:pt>
                      <c:pt idx="111">
                        <c:v>25600</c:v>
                      </c:pt>
                      <c:pt idx="112">
                        <c:v>25628</c:v>
                      </c:pt>
                      <c:pt idx="113">
                        <c:v>25659</c:v>
                      </c:pt>
                      <c:pt idx="114">
                        <c:v>25689</c:v>
                      </c:pt>
                      <c:pt idx="115">
                        <c:v>25720</c:v>
                      </c:pt>
                      <c:pt idx="116">
                        <c:v>25750</c:v>
                      </c:pt>
                      <c:pt idx="117">
                        <c:v>25781</c:v>
                      </c:pt>
                      <c:pt idx="118">
                        <c:v>25812</c:v>
                      </c:pt>
                      <c:pt idx="119">
                        <c:v>25842</c:v>
                      </c:pt>
                      <c:pt idx="120">
                        <c:v>25873</c:v>
                      </c:pt>
                      <c:pt idx="121">
                        <c:v>25903</c:v>
                      </c:pt>
                      <c:pt idx="122">
                        <c:v>25934</c:v>
                      </c:pt>
                      <c:pt idx="123">
                        <c:v>25965</c:v>
                      </c:pt>
                      <c:pt idx="124">
                        <c:v>25993</c:v>
                      </c:pt>
                      <c:pt idx="125">
                        <c:v>26024</c:v>
                      </c:pt>
                      <c:pt idx="126">
                        <c:v>26054</c:v>
                      </c:pt>
                      <c:pt idx="127">
                        <c:v>26085</c:v>
                      </c:pt>
                      <c:pt idx="128">
                        <c:v>26115</c:v>
                      </c:pt>
                      <c:pt idx="129">
                        <c:v>26146</c:v>
                      </c:pt>
                      <c:pt idx="130">
                        <c:v>26177</c:v>
                      </c:pt>
                      <c:pt idx="131">
                        <c:v>26207</c:v>
                      </c:pt>
                      <c:pt idx="132">
                        <c:v>26238</c:v>
                      </c:pt>
                      <c:pt idx="133">
                        <c:v>26268</c:v>
                      </c:pt>
                      <c:pt idx="134">
                        <c:v>26299</c:v>
                      </c:pt>
                      <c:pt idx="135">
                        <c:v>26330</c:v>
                      </c:pt>
                      <c:pt idx="136">
                        <c:v>26359</c:v>
                      </c:pt>
                      <c:pt idx="137">
                        <c:v>26390</c:v>
                      </c:pt>
                      <c:pt idx="138">
                        <c:v>26420</c:v>
                      </c:pt>
                      <c:pt idx="139">
                        <c:v>26451</c:v>
                      </c:pt>
                      <c:pt idx="140">
                        <c:v>26481</c:v>
                      </c:pt>
                      <c:pt idx="141">
                        <c:v>26512</c:v>
                      </c:pt>
                      <c:pt idx="142">
                        <c:v>26543</c:v>
                      </c:pt>
                      <c:pt idx="143">
                        <c:v>26573</c:v>
                      </c:pt>
                      <c:pt idx="144">
                        <c:v>26604</c:v>
                      </c:pt>
                      <c:pt idx="145">
                        <c:v>26634</c:v>
                      </c:pt>
                      <c:pt idx="146">
                        <c:v>26665</c:v>
                      </c:pt>
                      <c:pt idx="147">
                        <c:v>26696</c:v>
                      </c:pt>
                      <c:pt idx="148">
                        <c:v>26724</c:v>
                      </c:pt>
                      <c:pt idx="149">
                        <c:v>26755</c:v>
                      </c:pt>
                      <c:pt idx="150">
                        <c:v>26785</c:v>
                      </c:pt>
                      <c:pt idx="151">
                        <c:v>26816</c:v>
                      </c:pt>
                      <c:pt idx="152">
                        <c:v>26846</c:v>
                      </c:pt>
                      <c:pt idx="153">
                        <c:v>26877</c:v>
                      </c:pt>
                      <c:pt idx="154">
                        <c:v>26908</c:v>
                      </c:pt>
                      <c:pt idx="155">
                        <c:v>26938</c:v>
                      </c:pt>
                      <c:pt idx="156">
                        <c:v>26969</c:v>
                      </c:pt>
                      <c:pt idx="157">
                        <c:v>26999</c:v>
                      </c:pt>
                      <c:pt idx="158">
                        <c:v>27030</c:v>
                      </c:pt>
                      <c:pt idx="159">
                        <c:v>27061</c:v>
                      </c:pt>
                      <c:pt idx="160">
                        <c:v>27089</c:v>
                      </c:pt>
                      <c:pt idx="161">
                        <c:v>27120</c:v>
                      </c:pt>
                      <c:pt idx="162">
                        <c:v>27150</c:v>
                      </c:pt>
                      <c:pt idx="163">
                        <c:v>27181</c:v>
                      </c:pt>
                      <c:pt idx="164">
                        <c:v>27211</c:v>
                      </c:pt>
                      <c:pt idx="165">
                        <c:v>27242</c:v>
                      </c:pt>
                      <c:pt idx="166">
                        <c:v>27273</c:v>
                      </c:pt>
                      <c:pt idx="167">
                        <c:v>27303</c:v>
                      </c:pt>
                      <c:pt idx="168">
                        <c:v>27334</c:v>
                      </c:pt>
                      <c:pt idx="169">
                        <c:v>27364</c:v>
                      </c:pt>
                      <c:pt idx="170">
                        <c:v>27395</c:v>
                      </c:pt>
                      <c:pt idx="171">
                        <c:v>27426</c:v>
                      </c:pt>
                      <c:pt idx="172">
                        <c:v>27454</c:v>
                      </c:pt>
                      <c:pt idx="173">
                        <c:v>27485</c:v>
                      </c:pt>
                      <c:pt idx="174">
                        <c:v>27515</c:v>
                      </c:pt>
                      <c:pt idx="175">
                        <c:v>27546</c:v>
                      </c:pt>
                      <c:pt idx="176">
                        <c:v>27576</c:v>
                      </c:pt>
                      <c:pt idx="177">
                        <c:v>27607</c:v>
                      </c:pt>
                      <c:pt idx="178">
                        <c:v>27638</c:v>
                      </c:pt>
                      <c:pt idx="179">
                        <c:v>27668</c:v>
                      </c:pt>
                      <c:pt idx="180">
                        <c:v>27699</c:v>
                      </c:pt>
                      <c:pt idx="181">
                        <c:v>27729</c:v>
                      </c:pt>
                      <c:pt idx="182">
                        <c:v>27760</c:v>
                      </c:pt>
                      <c:pt idx="183">
                        <c:v>27791</c:v>
                      </c:pt>
                      <c:pt idx="184">
                        <c:v>27820</c:v>
                      </c:pt>
                      <c:pt idx="185">
                        <c:v>27851</c:v>
                      </c:pt>
                      <c:pt idx="186">
                        <c:v>27881</c:v>
                      </c:pt>
                      <c:pt idx="187">
                        <c:v>27912</c:v>
                      </c:pt>
                      <c:pt idx="188">
                        <c:v>27942</c:v>
                      </c:pt>
                      <c:pt idx="189">
                        <c:v>27973</c:v>
                      </c:pt>
                      <c:pt idx="190">
                        <c:v>28004</c:v>
                      </c:pt>
                      <c:pt idx="191">
                        <c:v>28034</c:v>
                      </c:pt>
                      <c:pt idx="192">
                        <c:v>28065</c:v>
                      </c:pt>
                      <c:pt idx="193">
                        <c:v>28095</c:v>
                      </c:pt>
                      <c:pt idx="194">
                        <c:v>27760</c:v>
                      </c:pt>
                      <c:pt idx="195">
                        <c:v>28157</c:v>
                      </c:pt>
                      <c:pt idx="196">
                        <c:v>28185</c:v>
                      </c:pt>
                      <c:pt idx="197">
                        <c:v>28216</c:v>
                      </c:pt>
                      <c:pt idx="198">
                        <c:v>28246</c:v>
                      </c:pt>
                      <c:pt idx="199">
                        <c:v>28277</c:v>
                      </c:pt>
                      <c:pt idx="200">
                        <c:v>28307</c:v>
                      </c:pt>
                      <c:pt idx="201">
                        <c:v>28338</c:v>
                      </c:pt>
                      <c:pt idx="202">
                        <c:v>28369</c:v>
                      </c:pt>
                      <c:pt idx="203">
                        <c:v>28399</c:v>
                      </c:pt>
                      <c:pt idx="204">
                        <c:v>28430</c:v>
                      </c:pt>
                      <c:pt idx="205">
                        <c:v>28460</c:v>
                      </c:pt>
                      <c:pt idx="206">
                        <c:v>28491</c:v>
                      </c:pt>
                      <c:pt idx="207">
                        <c:v>28522</c:v>
                      </c:pt>
                      <c:pt idx="208">
                        <c:v>28550</c:v>
                      </c:pt>
                      <c:pt idx="209">
                        <c:v>28581</c:v>
                      </c:pt>
                      <c:pt idx="210">
                        <c:v>28611</c:v>
                      </c:pt>
                      <c:pt idx="211">
                        <c:v>28642</c:v>
                      </c:pt>
                      <c:pt idx="212">
                        <c:v>28672</c:v>
                      </c:pt>
                      <c:pt idx="213">
                        <c:v>28703</c:v>
                      </c:pt>
                      <c:pt idx="214">
                        <c:v>28734</c:v>
                      </c:pt>
                      <c:pt idx="215">
                        <c:v>28764</c:v>
                      </c:pt>
                      <c:pt idx="216">
                        <c:v>28795</c:v>
                      </c:pt>
                      <c:pt idx="217">
                        <c:v>28825</c:v>
                      </c:pt>
                      <c:pt idx="218">
                        <c:v>28856</c:v>
                      </c:pt>
                      <c:pt idx="219">
                        <c:v>28887</c:v>
                      </c:pt>
                      <c:pt idx="220">
                        <c:v>28915</c:v>
                      </c:pt>
                      <c:pt idx="221">
                        <c:v>28946</c:v>
                      </c:pt>
                      <c:pt idx="222">
                        <c:v>28976</c:v>
                      </c:pt>
                      <c:pt idx="223">
                        <c:v>29007</c:v>
                      </c:pt>
                      <c:pt idx="224">
                        <c:v>29037</c:v>
                      </c:pt>
                      <c:pt idx="225">
                        <c:v>29068</c:v>
                      </c:pt>
                      <c:pt idx="226">
                        <c:v>29099</c:v>
                      </c:pt>
                      <c:pt idx="227">
                        <c:v>29129</c:v>
                      </c:pt>
                      <c:pt idx="228">
                        <c:v>29160</c:v>
                      </c:pt>
                      <c:pt idx="229">
                        <c:v>29190</c:v>
                      </c:pt>
                      <c:pt idx="230">
                        <c:v>29221</c:v>
                      </c:pt>
                      <c:pt idx="231">
                        <c:v>29252</c:v>
                      </c:pt>
                      <c:pt idx="232">
                        <c:v>29281</c:v>
                      </c:pt>
                      <c:pt idx="233">
                        <c:v>29312</c:v>
                      </c:pt>
                      <c:pt idx="234">
                        <c:v>29342</c:v>
                      </c:pt>
                      <c:pt idx="235">
                        <c:v>29373</c:v>
                      </c:pt>
                      <c:pt idx="236">
                        <c:v>29403</c:v>
                      </c:pt>
                      <c:pt idx="237">
                        <c:v>29434</c:v>
                      </c:pt>
                      <c:pt idx="238">
                        <c:v>29465</c:v>
                      </c:pt>
                      <c:pt idx="239">
                        <c:v>29495</c:v>
                      </c:pt>
                      <c:pt idx="240">
                        <c:v>29526</c:v>
                      </c:pt>
                      <c:pt idx="241">
                        <c:v>29556</c:v>
                      </c:pt>
                      <c:pt idx="242">
                        <c:v>29587</c:v>
                      </c:pt>
                      <c:pt idx="243">
                        <c:v>29618</c:v>
                      </c:pt>
                      <c:pt idx="244">
                        <c:v>29646</c:v>
                      </c:pt>
                      <c:pt idx="245">
                        <c:v>29677</c:v>
                      </c:pt>
                      <c:pt idx="246">
                        <c:v>29707</c:v>
                      </c:pt>
                      <c:pt idx="247">
                        <c:v>29738</c:v>
                      </c:pt>
                      <c:pt idx="248">
                        <c:v>29768</c:v>
                      </c:pt>
                      <c:pt idx="249">
                        <c:v>29799</c:v>
                      </c:pt>
                      <c:pt idx="250">
                        <c:v>29830</c:v>
                      </c:pt>
                      <c:pt idx="251">
                        <c:v>29860</c:v>
                      </c:pt>
                      <c:pt idx="252">
                        <c:v>29891</c:v>
                      </c:pt>
                      <c:pt idx="253">
                        <c:v>29921</c:v>
                      </c:pt>
                      <c:pt idx="254">
                        <c:v>29952</c:v>
                      </c:pt>
                      <c:pt idx="255">
                        <c:v>29983</c:v>
                      </c:pt>
                      <c:pt idx="256">
                        <c:v>30011</c:v>
                      </c:pt>
                      <c:pt idx="257">
                        <c:v>30042</c:v>
                      </c:pt>
                      <c:pt idx="258">
                        <c:v>30072</c:v>
                      </c:pt>
                      <c:pt idx="259">
                        <c:v>30103</c:v>
                      </c:pt>
                      <c:pt idx="260">
                        <c:v>30133</c:v>
                      </c:pt>
                      <c:pt idx="261">
                        <c:v>30164</c:v>
                      </c:pt>
                      <c:pt idx="262">
                        <c:v>30195</c:v>
                      </c:pt>
                      <c:pt idx="263">
                        <c:v>30225</c:v>
                      </c:pt>
                      <c:pt idx="264">
                        <c:v>30256</c:v>
                      </c:pt>
                      <c:pt idx="265">
                        <c:v>30286</c:v>
                      </c:pt>
                      <c:pt idx="266">
                        <c:v>30317</c:v>
                      </c:pt>
                      <c:pt idx="267">
                        <c:v>30348</c:v>
                      </c:pt>
                      <c:pt idx="268">
                        <c:v>30376</c:v>
                      </c:pt>
                      <c:pt idx="269">
                        <c:v>30407</c:v>
                      </c:pt>
                      <c:pt idx="270">
                        <c:v>30437</c:v>
                      </c:pt>
                      <c:pt idx="271">
                        <c:v>30468</c:v>
                      </c:pt>
                      <c:pt idx="272">
                        <c:v>30498</c:v>
                      </c:pt>
                      <c:pt idx="273">
                        <c:v>30529</c:v>
                      </c:pt>
                      <c:pt idx="274">
                        <c:v>30560</c:v>
                      </c:pt>
                      <c:pt idx="275">
                        <c:v>30590</c:v>
                      </c:pt>
                      <c:pt idx="276">
                        <c:v>30621</c:v>
                      </c:pt>
                      <c:pt idx="277">
                        <c:v>30651</c:v>
                      </c:pt>
                      <c:pt idx="278">
                        <c:v>30682</c:v>
                      </c:pt>
                      <c:pt idx="279">
                        <c:v>30713</c:v>
                      </c:pt>
                      <c:pt idx="280">
                        <c:v>30742</c:v>
                      </c:pt>
                      <c:pt idx="281">
                        <c:v>30773</c:v>
                      </c:pt>
                      <c:pt idx="282">
                        <c:v>30803</c:v>
                      </c:pt>
                      <c:pt idx="283">
                        <c:v>30834</c:v>
                      </c:pt>
                      <c:pt idx="284">
                        <c:v>30864</c:v>
                      </c:pt>
                      <c:pt idx="285">
                        <c:v>30895</c:v>
                      </c:pt>
                      <c:pt idx="286">
                        <c:v>30926</c:v>
                      </c:pt>
                      <c:pt idx="287">
                        <c:v>30956</c:v>
                      </c:pt>
                      <c:pt idx="288">
                        <c:v>30987</c:v>
                      </c:pt>
                      <c:pt idx="289">
                        <c:v>31017</c:v>
                      </c:pt>
                      <c:pt idx="290">
                        <c:v>31048</c:v>
                      </c:pt>
                      <c:pt idx="291">
                        <c:v>31079</c:v>
                      </c:pt>
                      <c:pt idx="292">
                        <c:v>31107</c:v>
                      </c:pt>
                      <c:pt idx="293">
                        <c:v>31138</c:v>
                      </c:pt>
                      <c:pt idx="294">
                        <c:v>31168</c:v>
                      </c:pt>
                      <c:pt idx="295">
                        <c:v>31199</c:v>
                      </c:pt>
                      <c:pt idx="296">
                        <c:v>31229</c:v>
                      </c:pt>
                      <c:pt idx="297">
                        <c:v>31260</c:v>
                      </c:pt>
                      <c:pt idx="298">
                        <c:v>31291</c:v>
                      </c:pt>
                      <c:pt idx="299">
                        <c:v>31321</c:v>
                      </c:pt>
                      <c:pt idx="300">
                        <c:v>31352</c:v>
                      </c:pt>
                      <c:pt idx="301">
                        <c:v>31382</c:v>
                      </c:pt>
                      <c:pt idx="302">
                        <c:v>31413</c:v>
                      </c:pt>
                      <c:pt idx="303">
                        <c:v>31444</c:v>
                      </c:pt>
                      <c:pt idx="304">
                        <c:v>31472</c:v>
                      </c:pt>
                      <c:pt idx="305">
                        <c:v>31503</c:v>
                      </c:pt>
                      <c:pt idx="306">
                        <c:v>31533</c:v>
                      </c:pt>
                      <c:pt idx="307">
                        <c:v>31564</c:v>
                      </c:pt>
                      <c:pt idx="308">
                        <c:v>31594</c:v>
                      </c:pt>
                      <c:pt idx="309">
                        <c:v>31625</c:v>
                      </c:pt>
                      <c:pt idx="310">
                        <c:v>31656</c:v>
                      </c:pt>
                      <c:pt idx="311">
                        <c:v>31686</c:v>
                      </c:pt>
                      <c:pt idx="312">
                        <c:v>31717</c:v>
                      </c:pt>
                      <c:pt idx="313">
                        <c:v>31747</c:v>
                      </c:pt>
                      <c:pt idx="314">
                        <c:v>31778</c:v>
                      </c:pt>
                      <c:pt idx="315">
                        <c:v>31809</c:v>
                      </c:pt>
                      <c:pt idx="316">
                        <c:v>31837</c:v>
                      </c:pt>
                      <c:pt idx="317">
                        <c:v>31868</c:v>
                      </c:pt>
                      <c:pt idx="318">
                        <c:v>31898</c:v>
                      </c:pt>
                      <c:pt idx="319">
                        <c:v>31929</c:v>
                      </c:pt>
                      <c:pt idx="320">
                        <c:v>31959</c:v>
                      </c:pt>
                      <c:pt idx="321">
                        <c:v>31990</c:v>
                      </c:pt>
                      <c:pt idx="322">
                        <c:v>32021</c:v>
                      </c:pt>
                      <c:pt idx="323">
                        <c:v>32051</c:v>
                      </c:pt>
                      <c:pt idx="324">
                        <c:v>32082</c:v>
                      </c:pt>
                      <c:pt idx="325">
                        <c:v>32112</c:v>
                      </c:pt>
                      <c:pt idx="326">
                        <c:v>32143</c:v>
                      </c:pt>
                      <c:pt idx="327">
                        <c:v>32174</c:v>
                      </c:pt>
                      <c:pt idx="328">
                        <c:v>32203</c:v>
                      </c:pt>
                      <c:pt idx="329">
                        <c:v>32234</c:v>
                      </c:pt>
                      <c:pt idx="330">
                        <c:v>32264</c:v>
                      </c:pt>
                      <c:pt idx="331">
                        <c:v>32295</c:v>
                      </c:pt>
                      <c:pt idx="332">
                        <c:v>32325</c:v>
                      </c:pt>
                      <c:pt idx="333">
                        <c:v>32356</c:v>
                      </c:pt>
                      <c:pt idx="334">
                        <c:v>32387</c:v>
                      </c:pt>
                      <c:pt idx="335">
                        <c:v>32417</c:v>
                      </c:pt>
                      <c:pt idx="336">
                        <c:v>32448</c:v>
                      </c:pt>
                      <c:pt idx="337">
                        <c:v>32478</c:v>
                      </c:pt>
                      <c:pt idx="338">
                        <c:v>32509</c:v>
                      </c:pt>
                      <c:pt idx="339">
                        <c:v>32540</c:v>
                      </c:pt>
                      <c:pt idx="340">
                        <c:v>32568</c:v>
                      </c:pt>
                      <c:pt idx="341">
                        <c:v>32599</c:v>
                      </c:pt>
                      <c:pt idx="342">
                        <c:v>32629</c:v>
                      </c:pt>
                      <c:pt idx="343">
                        <c:v>32660</c:v>
                      </c:pt>
                      <c:pt idx="344">
                        <c:v>32690</c:v>
                      </c:pt>
                      <c:pt idx="345">
                        <c:v>32721</c:v>
                      </c:pt>
                      <c:pt idx="346">
                        <c:v>32752</c:v>
                      </c:pt>
                      <c:pt idx="347">
                        <c:v>32782</c:v>
                      </c:pt>
                      <c:pt idx="348">
                        <c:v>32813</c:v>
                      </c:pt>
                      <c:pt idx="349">
                        <c:v>32843</c:v>
                      </c:pt>
                      <c:pt idx="350">
                        <c:v>32874</c:v>
                      </c:pt>
                      <c:pt idx="351">
                        <c:v>32905</c:v>
                      </c:pt>
                      <c:pt idx="352">
                        <c:v>32933</c:v>
                      </c:pt>
                      <c:pt idx="353">
                        <c:v>32964</c:v>
                      </c:pt>
                      <c:pt idx="354">
                        <c:v>32994</c:v>
                      </c:pt>
                      <c:pt idx="355">
                        <c:v>33025</c:v>
                      </c:pt>
                      <c:pt idx="356">
                        <c:v>33055</c:v>
                      </c:pt>
                      <c:pt idx="357">
                        <c:v>33086</c:v>
                      </c:pt>
                      <c:pt idx="358">
                        <c:v>33117</c:v>
                      </c:pt>
                      <c:pt idx="359">
                        <c:v>33147</c:v>
                      </c:pt>
                      <c:pt idx="360">
                        <c:v>33178</c:v>
                      </c:pt>
                      <c:pt idx="361">
                        <c:v>33208</c:v>
                      </c:pt>
                      <c:pt idx="362">
                        <c:v>33239</c:v>
                      </c:pt>
                      <c:pt idx="363">
                        <c:v>33270</c:v>
                      </c:pt>
                      <c:pt idx="364">
                        <c:v>33298</c:v>
                      </c:pt>
                      <c:pt idx="365">
                        <c:v>33329</c:v>
                      </c:pt>
                      <c:pt idx="366">
                        <c:v>33359</c:v>
                      </c:pt>
                      <c:pt idx="367">
                        <c:v>33390</c:v>
                      </c:pt>
                      <c:pt idx="368">
                        <c:v>33420</c:v>
                      </c:pt>
                      <c:pt idx="369">
                        <c:v>33451</c:v>
                      </c:pt>
                      <c:pt idx="370">
                        <c:v>33482</c:v>
                      </c:pt>
                      <c:pt idx="371">
                        <c:v>33512</c:v>
                      </c:pt>
                      <c:pt idx="372">
                        <c:v>33543</c:v>
                      </c:pt>
                      <c:pt idx="373">
                        <c:v>33573</c:v>
                      </c:pt>
                      <c:pt idx="374">
                        <c:v>33604</c:v>
                      </c:pt>
                      <c:pt idx="375">
                        <c:v>33635</c:v>
                      </c:pt>
                      <c:pt idx="376">
                        <c:v>33664</c:v>
                      </c:pt>
                      <c:pt idx="377">
                        <c:v>33695</c:v>
                      </c:pt>
                      <c:pt idx="378">
                        <c:v>33725</c:v>
                      </c:pt>
                      <c:pt idx="379">
                        <c:v>33756</c:v>
                      </c:pt>
                      <c:pt idx="380">
                        <c:v>33786</c:v>
                      </c:pt>
                      <c:pt idx="381">
                        <c:v>33817</c:v>
                      </c:pt>
                      <c:pt idx="382">
                        <c:v>33848</c:v>
                      </c:pt>
                      <c:pt idx="383">
                        <c:v>33878</c:v>
                      </c:pt>
                      <c:pt idx="384">
                        <c:v>33909</c:v>
                      </c:pt>
                      <c:pt idx="385">
                        <c:v>33939</c:v>
                      </c:pt>
                      <c:pt idx="386">
                        <c:v>33970</c:v>
                      </c:pt>
                      <c:pt idx="387">
                        <c:v>34001</c:v>
                      </c:pt>
                      <c:pt idx="388">
                        <c:v>34029</c:v>
                      </c:pt>
                      <c:pt idx="389">
                        <c:v>34060</c:v>
                      </c:pt>
                      <c:pt idx="390">
                        <c:v>34090</c:v>
                      </c:pt>
                      <c:pt idx="391">
                        <c:v>34121</c:v>
                      </c:pt>
                      <c:pt idx="392">
                        <c:v>34151</c:v>
                      </c:pt>
                      <c:pt idx="393">
                        <c:v>34182</c:v>
                      </c:pt>
                      <c:pt idx="394">
                        <c:v>34213</c:v>
                      </c:pt>
                      <c:pt idx="395">
                        <c:v>34243</c:v>
                      </c:pt>
                      <c:pt idx="396">
                        <c:v>34274</c:v>
                      </c:pt>
                      <c:pt idx="397">
                        <c:v>34304</c:v>
                      </c:pt>
                      <c:pt idx="398">
                        <c:v>34335</c:v>
                      </c:pt>
                      <c:pt idx="399">
                        <c:v>34366</c:v>
                      </c:pt>
                      <c:pt idx="400">
                        <c:v>34394</c:v>
                      </c:pt>
                      <c:pt idx="401">
                        <c:v>34425</c:v>
                      </c:pt>
                      <c:pt idx="402">
                        <c:v>34455</c:v>
                      </c:pt>
                      <c:pt idx="403">
                        <c:v>34486</c:v>
                      </c:pt>
                      <c:pt idx="404">
                        <c:v>34516</c:v>
                      </c:pt>
                      <c:pt idx="405">
                        <c:v>34547</c:v>
                      </c:pt>
                      <c:pt idx="406">
                        <c:v>34578</c:v>
                      </c:pt>
                      <c:pt idx="407">
                        <c:v>34608</c:v>
                      </c:pt>
                      <c:pt idx="408">
                        <c:v>34639</c:v>
                      </c:pt>
                      <c:pt idx="409">
                        <c:v>34669</c:v>
                      </c:pt>
                      <c:pt idx="410">
                        <c:v>34700</c:v>
                      </c:pt>
                      <c:pt idx="411">
                        <c:v>34731</c:v>
                      </c:pt>
                      <c:pt idx="412">
                        <c:v>34759</c:v>
                      </c:pt>
                      <c:pt idx="413">
                        <c:v>34790</c:v>
                      </c:pt>
                      <c:pt idx="414">
                        <c:v>34820</c:v>
                      </c:pt>
                      <c:pt idx="415">
                        <c:v>34851</c:v>
                      </c:pt>
                      <c:pt idx="416">
                        <c:v>34881</c:v>
                      </c:pt>
                      <c:pt idx="417">
                        <c:v>34912</c:v>
                      </c:pt>
                      <c:pt idx="418">
                        <c:v>34943</c:v>
                      </c:pt>
                      <c:pt idx="419">
                        <c:v>34973</c:v>
                      </c:pt>
                      <c:pt idx="420">
                        <c:v>35004</c:v>
                      </c:pt>
                      <c:pt idx="421">
                        <c:v>35034</c:v>
                      </c:pt>
                      <c:pt idx="422">
                        <c:v>35065</c:v>
                      </c:pt>
                      <c:pt idx="423">
                        <c:v>35096</c:v>
                      </c:pt>
                      <c:pt idx="424">
                        <c:v>35125</c:v>
                      </c:pt>
                      <c:pt idx="425">
                        <c:v>35156</c:v>
                      </c:pt>
                      <c:pt idx="426">
                        <c:v>35186</c:v>
                      </c:pt>
                      <c:pt idx="427">
                        <c:v>35217</c:v>
                      </c:pt>
                      <c:pt idx="428">
                        <c:v>35247</c:v>
                      </c:pt>
                      <c:pt idx="429">
                        <c:v>35278</c:v>
                      </c:pt>
                      <c:pt idx="430">
                        <c:v>35309</c:v>
                      </c:pt>
                      <c:pt idx="431">
                        <c:v>35339</c:v>
                      </c:pt>
                      <c:pt idx="432">
                        <c:v>35370</c:v>
                      </c:pt>
                      <c:pt idx="433">
                        <c:v>35400</c:v>
                      </c:pt>
                      <c:pt idx="434">
                        <c:v>35431</c:v>
                      </c:pt>
                      <c:pt idx="435">
                        <c:v>35462</c:v>
                      </c:pt>
                      <c:pt idx="436">
                        <c:v>35490</c:v>
                      </c:pt>
                      <c:pt idx="437">
                        <c:v>35521</c:v>
                      </c:pt>
                      <c:pt idx="438">
                        <c:v>35551</c:v>
                      </c:pt>
                      <c:pt idx="439">
                        <c:v>35582</c:v>
                      </c:pt>
                      <c:pt idx="440">
                        <c:v>35612</c:v>
                      </c:pt>
                      <c:pt idx="441">
                        <c:v>35643</c:v>
                      </c:pt>
                      <c:pt idx="442">
                        <c:v>35674</c:v>
                      </c:pt>
                      <c:pt idx="443">
                        <c:v>35704</c:v>
                      </c:pt>
                      <c:pt idx="444">
                        <c:v>35735</c:v>
                      </c:pt>
                      <c:pt idx="445">
                        <c:v>35765</c:v>
                      </c:pt>
                      <c:pt idx="446">
                        <c:v>35796</c:v>
                      </c:pt>
                      <c:pt idx="447">
                        <c:v>35827</c:v>
                      </c:pt>
                      <c:pt idx="448">
                        <c:v>35855</c:v>
                      </c:pt>
                      <c:pt idx="449">
                        <c:v>35886</c:v>
                      </c:pt>
                      <c:pt idx="450">
                        <c:v>35916</c:v>
                      </c:pt>
                      <c:pt idx="451">
                        <c:v>35947</c:v>
                      </c:pt>
                      <c:pt idx="452">
                        <c:v>35977</c:v>
                      </c:pt>
                      <c:pt idx="453">
                        <c:v>36008</c:v>
                      </c:pt>
                      <c:pt idx="454">
                        <c:v>36039</c:v>
                      </c:pt>
                      <c:pt idx="455">
                        <c:v>36069</c:v>
                      </c:pt>
                      <c:pt idx="456">
                        <c:v>36100</c:v>
                      </c:pt>
                      <c:pt idx="457">
                        <c:v>36130</c:v>
                      </c:pt>
                      <c:pt idx="458">
                        <c:v>36161</c:v>
                      </c:pt>
                      <c:pt idx="459">
                        <c:v>36192</c:v>
                      </c:pt>
                      <c:pt idx="460">
                        <c:v>36220</c:v>
                      </c:pt>
                      <c:pt idx="461">
                        <c:v>36251</c:v>
                      </c:pt>
                      <c:pt idx="462">
                        <c:v>36281</c:v>
                      </c:pt>
                      <c:pt idx="463">
                        <c:v>36312</c:v>
                      </c:pt>
                      <c:pt idx="464">
                        <c:v>36342</c:v>
                      </c:pt>
                      <c:pt idx="465">
                        <c:v>36373</c:v>
                      </c:pt>
                      <c:pt idx="466">
                        <c:v>36404</c:v>
                      </c:pt>
                      <c:pt idx="467">
                        <c:v>36434</c:v>
                      </c:pt>
                      <c:pt idx="468">
                        <c:v>36465</c:v>
                      </c:pt>
                      <c:pt idx="469">
                        <c:v>36495</c:v>
                      </c:pt>
                      <c:pt idx="470">
                        <c:v>36526</c:v>
                      </c:pt>
                      <c:pt idx="471">
                        <c:v>36557</c:v>
                      </c:pt>
                      <c:pt idx="472">
                        <c:v>36586</c:v>
                      </c:pt>
                      <c:pt idx="473">
                        <c:v>36617</c:v>
                      </c:pt>
                      <c:pt idx="474">
                        <c:v>36647</c:v>
                      </c:pt>
                      <c:pt idx="475">
                        <c:v>36678</c:v>
                      </c:pt>
                      <c:pt idx="476">
                        <c:v>36708</c:v>
                      </c:pt>
                      <c:pt idx="477">
                        <c:v>36739</c:v>
                      </c:pt>
                      <c:pt idx="478">
                        <c:v>36770</c:v>
                      </c:pt>
                      <c:pt idx="479">
                        <c:v>36800</c:v>
                      </c:pt>
                      <c:pt idx="480">
                        <c:v>36831</c:v>
                      </c:pt>
                      <c:pt idx="481">
                        <c:v>36861</c:v>
                      </c:pt>
                      <c:pt idx="482">
                        <c:v>36892</c:v>
                      </c:pt>
                      <c:pt idx="483">
                        <c:v>36923</c:v>
                      </c:pt>
                      <c:pt idx="484">
                        <c:v>36951</c:v>
                      </c:pt>
                      <c:pt idx="485">
                        <c:v>36982</c:v>
                      </c:pt>
                      <c:pt idx="486">
                        <c:v>37012</c:v>
                      </c:pt>
                      <c:pt idx="487">
                        <c:v>37043</c:v>
                      </c:pt>
                      <c:pt idx="488">
                        <c:v>37073</c:v>
                      </c:pt>
                      <c:pt idx="489">
                        <c:v>37104</c:v>
                      </c:pt>
                      <c:pt idx="490">
                        <c:v>37135</c:v>
                      </c:pt>
                      <c:pt idx="491">
                        <c:v>37165</c:v>
                      </c:pt>
                      <c:pt idx="492">
                        <c:v>37196</c:v>
                      </c:pt>
                      <c:pt idx="493">
                        <c:v>37226</c:v>
                      </c:pt>
                      <c:pt idx="494">
                        <c:v>37257</c:v>
                      </c:pt>
                      <c:pt idx="495">
                        <c:v>37288</c:v>
                      </c:pt>
                      <c:pt idx="496">
                        <c:v>37316</c:v>
                      </c:pt>
                      <c:pt idx="497">
                        <c:v>37347</c:v>
                      </c:pt>
                      <c:pt idx="498">
                        <c:v>37377</c:v>
                      </c:pt>
                      <c:pt idx="499">
                        <c:v>37408</c:v>
                      </c:pt>
                      <c:pt idx="500">
                        <c:v>37438</c:v>
                      </c:pt>
                      <c:pt idx="501">
                        <c:v>37469</c:v>
                      </c:pt>
                      <c:pt idx="502">
                        <c:v>37500</c:v>
                      </c:pt>
                      <c:pt idx="503">
                        <c:v>37530</c:v>
                      </c:pt>
                      <c:pt idx="504">
                        <c:v>37561</c:v>
                      </c:pt>
                      <c:pt idx="505">
                        <c:v>37591</c:v>
                      </c:pt>
                      <c:pt idx="506">
                        <c:v>37622</c:v>
                      </c:pt>
                      <c:pt idx="507">
                        <c:v>37653</c:v>
                      </c:pt>
                      <c:pt idx="508">
                        <c:v>37681</c:v>
                      </c:pt>
                      <c:pt idx="509">
                        <c:v>37712</c:v>
                      </c:pt>
                      <c:pt idx="510">
                        <c:v>37742</c:v>
                      </c:pt>
                      <c:pt idx="511">
                        <c:v>37773</c:v>
                      </c:pt>
                      <c:pt idx="512">
                        <c:v>37803</c:v>
                      </c:pt>
                      <c:pt idx="513">
                        <c:v>37834</c:v>
                      </c:pt>
                      <c:pt idx="514">
                        <c:v>37865</c:v>
                      </c:pt>
                      <c:pt idx="515">
                        <c:v>37895</c:v>
                      </c:pt>
                      <c:pt idx="516">
                        <c:v>37926</c:v>
                      </c:pt>
                      <c:pt idx="517">
                        <c:v>37956</c:v>
                      </c:pt>
                      <c:pt idx="518">
                        <c:v>37987</c:v>
                      </c:pt>
                      <c:pt idx="519">
                        <c:v>38018</c:v>
                      </c:pt>
                      <c:pt idx="520">
                        <c:v>38047</c:v>
                      </c:pt>
                      <c:pt idx="521">
                        <c:v>38078</c:v>
                      </c:pt>
                      <c:pt idx="522">
                        <c:v>38108</c:v>
                      </c:pt>
                      <c:pt idx="523">
                        <c:v>38139</c:v>
                      </c:pt>
                      <c:pt idx="524">
                        <c:v>38169</c:v>
                      </c:pt>
                      <c:pt idx="525">
                        <c:v>38200</c:v>
                      </c:pt>
                      <c:pt idx="526">
                        <c:v>38231</c:v>
                      </c:pt>
                      <c:pt idx="527">
                        <c:v>38261</c:v>
                      </c:pt>
                      <c:pt idx="528">
                        <c:v>38292</c:v>
                      </c:pt>
                      <c:pt idx="529">
                        <c:v>38322</c:v>
                      </c:pt>
                      <c:pt idx="530">
                        <c:v>38353</c:v>
                      </c:pt>
                      <c:pt idx="531">
                        <c:v>38384</c:v>
                      </c:pt>
                      <c:pt idx="532">
                        <c:v>38412</c:v>
                      </c:pt>
                      <c:pt idx="533">
                        <c:v>38443</c:v>
                      </c:pt>
                      <c:pt idx="534">
                        <c:v>38473</c:v>
                      </c:pt>
                      <c:pt idx="535">
                        <c:v>38504</c:v>
                      </c:pt>
                      <c:pt idx="536">
                        <c:v>38534</c:v>
                      </c:pt>
                      <c:pt idx="537">
                        <c:v>38565</c:v>
                      </c:pt>
                      <c:pt idx="538">
                        <c:v>38596</c:v>
                      </c:pt>
                      <c:pt idx="539">
                        <c:v>38626</c:v>
                      </c:pt>
                      <c:pt idx="540">
                        <c:v>38657</c:v>
                      </c:pt>
                      <c:pt idx="541">
                        <c:v>38687</c:v>
                      </c:pt>
                      <c:pt idx="542">
                        <c:v>38718</c:v>
                      </c:pt>
                      <c:pt idx="543">
                        <c:v>38749</c:v>
                      </c:pt>
                      <c:pt idx="544">
                        <c:v>38777</c:v>
                      </c:pt>
                      <c:pt idx="545">
                        <c:v>38808</c:v>
                      </c:pt>
                      <c:pt idx="546">
                        <c:v>38838</c:v>
                      </c:pt>
                      <c:pt idx="547">
                        <c:v>38869</c:v>
                      </c:pt>
                      <c:pt idx="548">
                        <c:v>38899</c:v>
                      </c:pt>
                      <c:pt idx="549">
                        <c:v>38930</c:v>
                      </c:pt>
                      <c:pt idx="550">
                        <c:v>38961</c:v>
                      </c:pt>
                      <c:pt idx="551">
                        <c:v>38991</c:v>
                      </c:pt>
                      <c:pt idx="552">
                        <c:v>39022</c:v>
                      </c:pt>
                      <c:pt idx="553">
                        <c:v>39052</c:v>
                      </c:pt>
                      <c:pt idx="554">
                        <c:v>39083</c:v>
                      </c:pt>
                      <c:pt idx="555">
                        <c:v>39114</c:v>
                      </c:pt>
                      <c:pt idx="556">
                        <c:v>39142</c:v>
                      </c:pt>
                      <c:pt idx="557">
                        <c:v>39173</c:v>
                      </c:pt>
                      <c:pt idx="558">
                        <c:v>39203</c:v>
                      </c:pt>
                      <c:pt idx="559">
                        <c:v>39234</c:v>
                      </c:pt>
                      <c:pt idx="560">
                        <c:v>39264</c:v>
                      </c:pt>
                      <c:pt idx="561">
                        <c:v>39295</c:v>
                      </c:pt>
                      <c:pt idx="562">
                        <c:v>39326</c:v>
                      </c:pt>
                      <c:pt idx="563">
                        <c:v>39356</c:v>
                      </c:pt>
                      <c:pt idx="564">
                        <c:v>39387</c:v>
                      </c:pt>
                      <c:pt idx="565">
                        <c:v>39417</c:v>
                      </c:pt>
                      <c:pt idx="566">
                        <c:v>39448</c:v>
                      </c:pt>
                      <c:pt idx="567">
                        <c:v>39479</c:v>
                      </c:pt>
                      <c:pt idx="568">
                        <c:v>39508</c:v>
                      </c:pt>
                      <c:pt idx="569">
                        <c:v>39539</c:v>
                      </c:pt>
                      <c:pt idx="570">
                        <c:v>39569</c:v>
                      </c:pt>
                      <c:pt idx="571">
                        <c:v>39600</c:v>
                      </c:pt>
                      <c:pt idx="572">
                        <c:v>39630</c:v>
                      </c:pt>
                      <c:pt idx="573">
                        <c:v>39661</c:v>
                      </c:pt>
                      <c:pt idx="574">
                        <c:v>39692</c:v>
                      </c:pt>
                      <c:pt idx="575">
                        <c:v>39722</c:v>
                      </c:pt>
                      <c:pt idx="576">
                        <c:v>39753</c:v>
                      </c:pt>
                      <c:pt idx="577">
                        <c:v>39783</c:v>
                      </c:pt>
                      <c:pt idx="578">
                        <c:v>39814</c:v>
                      </c:pt>
                      <c:pt idx="579">
                        <c:v>39845</c:v>
                      </c:pt>
                      <c:pt idx="580">
                        <c:v>39873</c:v>
                      </c:pt>
                      <c:pt idx="581">
                        <c:v>39904</c:v>
                      </c:pt>
                      <c:pt idx="582">
                        <c:v>39934</c:v>
                      </c:pt>
                      <c:pt idx="583">
                        <c:v>39965</c:v>
                      </c:pt>
                      <c:pt idx="584">
                        <c:v>39995</c:v>
                      </c:pt>
                      <c:pt idx="585">
                        <c:v>40026</c:v>
                      </c:pt>
                      <c:pt idx="586">
                        <c:v>40057</c:v>
                      </c:pt>
                      <c:pt idx="587">
                        <c:v>40087</c:v>
                      </c:pt>
                      <c:pt idx="588">
                        <c:v>40118</c:v>
                      </c:pt>
                      <c:pt idx="589">
                        <c:v>40148</c:v>
                      </c:pt>
                      <c:pt idx="590">
                        <c:v>40179</c:v>
                      </c:pt>
                      <c:pt idx="591">
                        <c:v>40210</c:v>
                      </c:pt>
                      <c:pt idx="592">
                        <c:v>40238</c:v>
                      </c:pt>
                      <c:pt idx="593">
                        <c:v>40269</c:v>
                      </c:pt>
                      <c:pt idx="594">
                        <c:v>40299</c:v>
                      </c:pt>
                      <c:pt idx="595">
                        <c:v>40330</c:v>
                      </c:pt>
                      <c:pt idx="596">
                        <c:v>40360</c:v>
                      </c:pt>
                      <c:pt idx="597">
                        <c:v>40391</c:v>
                      </c:pt>
                      <c:pt idx="598">
                        <c:v>40422</c:v>
                      </c:pt>
                      <c:pt idx="599">
                        <c:v>40452</c:v>
                      </c:pt>
                      <c:pt idx="600">
                        <c:v>40483</c:v>
                      </c:pt>
                      <c:pt idx="601">
                        <c:v>40513</c:v>
                      </c:pt>
                      <c:pt idx="602">
                        <c:v>40544</c:v>
                      </c:pt>
                      <c:pt idx="603">
                        <c:v>40575</c:v>
                      </c:pt>
                      <c:pt idx="604">
                        <c:v>40603</c:v>
                      </c:pt>
                      <c:pt idx="605">
                        <c:v>40634</c:v>
                      </c:pt>
                      <c:pt idx="606">
                        <c:v>40664</c:v>
                      </c:pt>
                      <c:pt idx="607">
                        <c:v>40695</c:v>
                      </c:pt>
                      <c:pt idx="608">
                        <c:v>40725</c:v>
                      </c:pt>
                      <c:pt idx="609">
                        <c:v>40756</c:v>
                      </c:pt>
                      <c:pt idx="610">
                        <c:v>40787</c:v>
                      </c:pt>
                      <c:pt idx="611">
                        <c:v>40817</c:v>
                      </c:pt>
                      <c:pt idx="612">
                        <c:v>40848</c:v>
                      </c:pt>
                      <c:pt idx="613">
                        <c:v>40878</c:v>
                      </c:pt>
                      <c:pt idx="614">
                        <c:v>40909</c:v>
                      </c:pt>
                      <c:pt idx="615">
                        <c:v>40940</c:v>
                      </c:pt>
                      <c:pt idx="616">
                        <c:v>40969</c:v>
                      </c:pt>
                      <c:pt idx="617">
                        <c:v>41000</c:v>
                      </c:pt>
                      <c:pt idx="618">
                        <c:v>41030</c:v>
                      </c:pt>
                      <c:pt idx="619">
                        <c:v>41061</c:v>
                      </c:pt>
                      <c:pt idx="620">
                        <c:v>41091</c:v>
                      </c:pt>
                      <c:pt idx="621">
                        <c:v>41122</c:v>
                      </c:pt>
                      <c:pt idx="622">
                        <c:v>41153</c:v>
                      </c:pt>
                      <c:pt idx="623">
                        <c:v>41183</c:v>
                      </c:pt>
                      <c:pt idx="624">
                        <c:v>41214</c:v>
                      </c:pt>
                      <c:pt idx="625">
                        <c:v>41244</c:v>
                      </c:pt>
                      <c:pt idx="626">
                        <c:v>41275</c:v>
                      </c:pt>
                      <c:pt idx="627">
                        <c:v>41306</c:v>
                      </c:pt>
                      <c:pt idx="628">
                        <c:v>41334</c:v>
                      </c:pt>
                      <c:pt idx="629">
                        <c:v>41365</c:v>
                      </c:pt>
                      <c:pt idx="630">
                        <c:v>41395</c:v>
                      </c:pt>
                      <c:pt idx="631">
                        <c:v>41426</c:v>
                      </c:pt>
                      <c:pt idx="632">
                        <c:v>41456</c:v>
                      </c:pt>
                      <c:pt idx="633">
                        <c:v>41487</c:v>
                      </c:pt>
                      <c:pt idx="634">
                        <c:v>41518</c:v>
                      </c:pt>
                      <c:pt idx="635">
                        <c:v>41548</c:v>
                      </c:pt>
                      <c:pt idx="636">
                        <c:v>41579</c:v>
                      </c:pt>
                      <c:pt idx="637">
                        <c:v>41609</c:v>
                      </c:pt>
                      <c:pt idx="638">
                        <c:v>41640</c:v>
                      </c:pt>
                      <c:pt idx="639">
                        <c:v>41671</c:v>
                      </c:pt>
                      <c:pt idx="640">
                        <c:v>41699</c:v>
                      </c:pt>
                      <c:pt idx="641">
                        <c:v>41730</c:v>
                      </c:pt>
                      <c:pt idx="642">
                        <c:v>41760</c:v>
                      </c:pt>
                      <c:pt idx="643">
                        <c:v>41791</c:v>
                      </c:pt>
                      <c:pt idx="644">
                        <c:v>41821</c:v>
                      </c:pt>
                      <c:pt idx="645">
                        <c:v>41852</c:v>
                      </c:pt>
                      <c:pt idx="646">
                        <c:v>41883</c:v>
                      </c:pt>
                      <c:pt idx="647">
                        <c:v>41913</c:v>
                      </c:pt>
                      <c:pt idx="648">
                        <c:v>41944</c:v>
                      </c:pt>
                      <c:pt idx="649">
                        <c:v>41974</c:v>
                      </c:pt>
                      <c:pt idx="650">
                        <c:v>42005</c:v>
                      </c:pt>
                      <c:pt idx="651">
                        <c:v>42036</c:v>
                      </c:pt>
                      <c:pt idx="652">
                        <c:v>42064</c:v>
                      </c:pt>
                      <c:pt idx="653">
                        <c:v>42095</c:v>
                      </c:pt>
                      <c:pt idx="654">
                        <c:v>42125</c:v>
                      </c:pt>
                      <c:pt idx="655">
                        <c:v>42156</c:v>
                      </c:pt>
                      <c:pt idx="656">
                        <c:v>42186</c:v>
                      </c:pt>
                      <c:pt idx="657">
                        <c:v>42217</c:v>
                      </c:pt>
                      <c:pt idx="658">
                        <c:v>42248</c:v>
                      </c:pt>
                      <c:pt idx="659">
                        <c:v>42278</c:v>
                      </c:pt>
                      <c:pt idx="660">
                        <c:v>42309</c:v>
                      </c:pt>
                      <c:pt idx="661">
                        <c:v>42339</c:v>
                      </c:pt>
                      <c:pt idx="662">
                        <c:v>42370</c:v>
                      </c:pt>
                      <c:pt idx="663">
                        <c:v>42401</c:v>
                      </c:pt>
                      <c:pt idx="664">
                        <c:v>42430</c:v>
                      </c:pt>
                      <c:pt idx="665">
                        <c:v>42461</c:v>
                      </c:pt>
                      <c:pt idx="666">
                        <c:v>42491</c:v>
                      </c:pt>
                      <c:pt idx="667">
                        <c:v>42522</c:v>
                      </c:pt>
                      <c:pt idx="668">
                        <c:v>42552</c:v>
                      </c:pt>
                      <c:pt idx="669">
                        <c:v>42583</c:v>
                      </c:pt>
                      <c:pt idx="670">
                        <c:v>42614</c:v>
                      </c:pt>
                      <c:pt idx="671">
                        <c:v>42644</c:v>
                      </c:pt>
                      <c:pt idx="672">
                        <c:v>42675</c:v>
                      </c:pt>
                      <c:pt idx="673">
                        <c:v>42705</c:v>
                      </c:pt>
                      <c:pt idx="674">
                        <c:v>42736</c:v>
                      </c:pt>
                      <c:pt idx="675">
                        <c:v>42767</c:v>
                      </c:pt>
                      <c:pt idx="676">
                        <c:v>42795</c:v>
                      </c:pt>
                      <c:pt idx="677">
                        <c:v>42826</c:v>
                      </c:pt>
                      <c:pt idx="678">
                        <c:v>42856</c:v>
                      </c:pt>
                      <c:pt idx="679">
                        <c:v>42887</c:v>
                      </c:pt>
                      <c:pt idx="680">
                        <c:v>42917</c:v>
                      </c:pt>
                      <c:pt idx="681">
                        <c:v>42948</c:v>
                      </c:pt>
                      <c:pt idx="682">
                        <c:v>42979</c:v>
                      </c:pt>
                      <c:pt idx="683">
                        <c:v>43009</c:v>
                      </c:pt>
                      <c:pt idx="684">
                        <c:v>43040</c:v>
                      </c:pt>
                      <c:pt idx="685">
                        <c:v>43070</c:v>
                      </c:pt>
                      <c:pt idx="686">
                        <c:v>43101</c:v>
                      </c:pt>
                      <c:pt idx="687">
                        <c:v>43132</c:v>
                      </c:pt>
                      <c:pt idx="688">
                        <c:v>43160</c:v>
                      </c:pt>
                      <c:pt idx="689">
                        <c:v>43191</c:v>
                      </c:pt>
                      <c:pt idx="690">
                        <c:v>43221</c:v>
                      </c:pt>
                      <c:pt idx="691">
                        <c:v>43252</c:v>
                      </c:pt>
                      <c:pt idx="692">
                        <c:v>43282</c:v>
                      </c:pt>
                      <c:pt idx="693">
                        <c:v>43313</c:v>
                      </c:pt>
                      <c:pt idx="694">
                        <c:v>43344</c:v>
                      </c:pt>
                      <c:pt idx="695">
                        <c:v>43374</c:v>
                      </c:pt>
                      <c:pt idx="696">
                        <c:v>43405</c:v>
                      </c:pt>
                      <c:pt idx="697">
                        <c:v>43435</c:v>
                      </c:pt>
                      <c:pt idx="698">
                        <c:v>43466</c:v>
                      </c:pt>
                      <c:pt idx="699">
                        <c:v>43497</c:v>
                      </c:pt>
                      <c:pt idx="700">
                        <c:v>43525</c:v>
                      </c:pt>
                      <c:pt idx="701">
                        <c:v>43556</c:v>
                      </c:pt>
                      <c:pt idx="702">
                        <c:v>43586</c:v>
                      </c:pt>
                      <c:pt idx="703">
                        <c:v>43617</c:v>
                      </c:pt>
                      <c:pt idx="704">
                        <c:v>43647</c:v>
                      </c:pt>
                      <c:pt idx="705">
                        <c:v>43678</c:v>
                      </c:pt>
                      <c:pt idx="706">
                        <c:v>43709</c:v>
                      </c:pt>
                      <c:pt idx="707">
                        <c:v>43739</c:v>
                      </c:pt>
                      <c:pt idx="708">
                        <c:v>43770</c:v>
                      </c:pt>
                      <c:pt idx="709">
                        <c:v>43800</c:v>
                      </c:pt>
                      <c:pt idx="710">
                        <c:v>43831</c:v>
                      </c:pt>
                      <c:pt idx="711">
                        <c:v>43862</c:v>
                      </c:pt>
                      <c:pt idx="712">
                        <c:v>43891</c:v>
                      </c:pt>
                      <c:pt idx="713">
                        <c:v>43922</c:v>
                      </c:pt>
                      <c:pt idx="714">
                        <c:v>43952</c:v>
                      </c:pt>
                      <c:pt idx="715">
                        <c:v>43983</c:v>
                      </c:pt>
                      <c:pt idx="716">
                        <c:v>44013</c:v>
                      </c:pt>
                      <c:pt idx="717">
                        <c:v>44044</c:v>
                      </c:pt>
                      <c:pt idx="718">
                        <c:v>44075</c:v>
                      </c:pt>
                      <c:pt idx="719">
                        <c:v>44105</c:v>
                      </c:pt>
                      <c:pt idx="720">
                        <c:v>44136</c:v>
                      </c:pt>
                      <c:pt idx="721">
                        <c:v>44166</c:v>
                      </c:pt>
                      <c:pt idx="722">
                        <c:v>44197</c:v>
                      </c:pt>
                      <c:pt idx="723">
                        <c:v>44228</c:v>
                      </c:pt>
                      <c:pt idx="724">
                        <c:v>44256</c:v>
                      </c:pt>
                      <c:pt idx="725">
                        <c:v>44287</c:v>
                      </c:pt>
                      <c:pt idx="726">
                        <c:v>44317</c:v>
                      </c:pt>
                      <c:pt idx="727">
                        <c:v>44348</c:v>
                      </c:pt>
                      <c:pt idx="728">
                        <c:v>44378</c:v>
                      </c:pt>
                      <c:pt idx="729">
                        <c:v>44378</c:v>
                      </c:pt>
                      <c:pt idx="730">
                        <c:v>44409</c:v>
                      </c:pt>
                      <c:pt idx="731">
                        <c:v>44440</c:v>
                      </c:pt>
                      <c:pt idx="732">
                        <c:v>44470</c:v>
                      </c:pt>
                      <c:pt idx="733">
                        <c:v>44501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'Dati base'!$J$2:$J$735</c15:sqref>
                        </c15:formulaRef>
                      </c:ext>
                    </c:extLst>
                    <c:numCache>
                      <c:formatCode>General</c:formatCode>
                      <c:ptCount val="734"/>
                      <c:pt idx="0">
                        <c:v>200</c:v>
                      </c:pt>
                      <c:pt idx="1">
                        <c:v>200</c:v>
                      </c:pt>
                      <c:pt idx="2">
                        <c:v>200</c:v>
                      </c:pt>
                      <c:pt idx="3">
                        <c:v>200</c:v>
                      </c:pt>
                      <c:pt idx="4">
                        <c:v>200</c:v>
                      </c:pt>
                      <c:pt idx="5">
                        <c:v>200</c:v>
                      </c:pt>
                      <c:pt idx="6">
                        <c:v>200</c:v>
                      </c:pt>
                      <c:pt idx="7">
                        <c:v>200</c:v>
                      </c:pt>
                      <c:pt idx="8">
                        <c:v>200</c:v>
                      </c:pt>
                      <c:pt idx="9">
                        <c:v>200</c:v>
                      </c:pt>
                      <c:pt idx="10">
                        <c:v>200</c:v>
                      </c:pt>
                      <c:pt idx="11">
                        <c:v>200</c:v>
                      </c:pt>
                      <c:pt idx="12">
                        <c:v>200</c:v>
                      </c:pt>
                      <c:pt idx="13">
                        <c:v>200</c:v>
                      </c:pt>
                      <c:pt idx="14">
                        <c:v>200</c:v>
                      </c:pt>
                      <c:pt idx="15">
                        <c:v>200</c:v>
                      </c:pt>
                      <c:pt idx="16">
                        <c:v>200</c:v>
                      </c:pt>
                      <c:pt idx="17">
                        <c:v>200</c:v>
                      </c:pt>
                      <c:pt idx="18">
                        <c:v>200</c:v>
                      </c:pt>
                      <c:pt idx="19">
                        <c:v>200</c:v>
                      </c:pt>
                      <c:pt idx="20">
                        <c:v>200</c:v>
                      </c:pt>
                      <c:pt idx="21">
                        <c:v>200</c:v>
                      </c:pt>
                      <c:pt idx="22">
                        <c:v>200</c:v>
                      </c:pt>
                      <c:pt idx="23">
                        <c:v>200</c:v>
                      </c:pt>
                      <c:pt idx="24">
                        <c:v>200</c:v>
                      </c:pt>
                      <c:pt idx="25">
                        <c:v>200</c:v>
                      </c:pt>
                      <c:pt idx="26">
                        <c:v>200</c:v>
                      </c:pt>
                      <c:pt idx="27">
                        <c:v>200</c:v>
                      </c:pt>
                      <c:pt idx="28">
                        <c:v>200</c:v>
                      </c:pt>
                      <c:pt idx="29">
                        <c:v>200</c:v>
                      </c:pt>
                      <c:pt idx="30">
                        <c:v>200</c:v>
                      </c:pt>
                      <c:pt idx="31">
                        <c:v>200</c:v>
                      </c:pt>
                      <c:pt idx="32">
                        <c:v>200</c:v>
                      </c:pt>
                      <c:pt idx="33">
                        <c:v>200</c:v>
                      </c:pt>
                      <c:pt idx="34">
                        <c:v>200</c:v>
                      </c:pt>
                      <c:pt idx="35">
                        <c:v>200</c:v>
                      </c:pt>
                      <c:pt idx="36">
                        <c:v>200</c:v>
                      </c:pt>
                      <c:pt idx="37">
                        <c:v>200</c:v>
                      </c:pt>
                      <c:pt idx="38">
                        <c:v>200</c:v>
                      </c:pt>
                      <c:pt idx="39">
                        <c:v>200</c:v>
                      </c:pt>
                      <c:pt idx="40">
                        <c:v>200</c:v>
                      </c:pt>
                      <c:pt idx="41">
                        <c:v>200</c:v>
                      </c:pt>
                      <c:pt idx="42">
                        <c:v>200</c:v>
                      </c:pt>
                      <c:pt idx="43">
                        <c:v>200</c:v>
                      </c:pt>
                      <c:pt idx="44">
                        <c:v>200</c:v>
                      </c:pt>
                      <c:pt idx="45">
                        <c:v>200</c:v>
                      </c:pt>
                      <c:pt idx="46">
                        <c:v>200</c:v>
                      </c:pt>
                      <c:pt idx="47">
                        <c:v>200</c:v>
                      </c:pt>
                      <c:pt idx="48">
                        <c:v>200</c:v>
                      </c:pt>
                      <c:pt idx="49">
                        <c:v>200</c:v>
                      </c:pt>
                      <c:pt idx="50">
                        <c:v>200</c:v>
                      </c:pt>
                      <c:pt idx="51">
                        <c:v>200</c:v>
                      </c:pt>
                      <c:pt idx="52">
                        <c:v>200</c:v>
                      </c:pt>
                      <c:pt idx="53">
                        <c:v>200</c:v>
                      </c:pt>
                      <c:pt idx="54">
                        <c:v>200</c:v>
                      </c:pt>
                      <c:pt idx="55">
                        <c:v>200</c:v>
                      </c:pt>
                      <c:pt idx="56">
                        <c:v>200</c:v>
                      </c:pt>
                      <c:pt idx="57">
                        <c:v>200</c:v>
                      </c:pt>
                      <c:pt idx="58">
                        <c:v>200</c:v>
                      </c:pt>
                      <c:pt idx="59">
                        <c:v>200</c:v>
                      </c:pt>
                      <c:pt idx="60">
                        <c:v>200</c:v>
                      </c:pt>
                      <c:pt idx="61">
                        <c:v>200</c:v>
                      </c:pt>
                      <c:pt idx="62">
                        <c:v>200</c:v>
                      </c:pt>
                      <c:pt idx="63">
                        <c:v>200</c:v>
                      </c:pt>
                      <c:pt idx="64">
                        <c:v>200</c:v>
                      </c:pt>
                      <c:pt idx="65">
                        <c:v>200</c:v>
                      </c:pt>
                      <c:pt idx="66">
                        <c:v>200</c:v>
                      </c:pt>
                      <c:pt idx="67">
                        <c:v>200</c:v>
                      </c:pt>
                      <c:pt idx="68">
                        <c:v>200</c:v>
                      </c:pt>
                      <c:pt idx="69">
                        <c:v>200</c:v>
                      </c:pt>
                      <c:pt idx="70">
                        <c:v>200</c:v>
                      </c:pt>
                      <c:pt idx="71">
                        <c:v>200</c:v>
                      </c:pt>
                      <c:pt idx="72">
                        <c:v>200</c:v>
                      </c:pt>
                      <c:pt idx="73">
                        <c:v>200</c:v>
                      </c:pt>
                      <c:pt idx="74">
                        <c:v>200</c:v>
                      </c:pt>
                      <c:pt idx="75">
                        <c:v>200</c:v>
                      </c:pt>
                      <c:pt idx="76">
                        <c:v>200</c:v>
                      </c:pt>
                      <c:pt idx="77">
                        <c:v>200</c:v>
                      </c:pt>
                      <c:pt idx="78">
                        <c:v>200</c:v>
                      </c:pt>
                      <c:pt idx="79">
                        <c:v>200</c:v>
                      </c:pt>
                      <c:pt idx="80">
                        <c:v>200</c:v>
                      </c:pt>
                      <c:pt idx="81">
                        <c:v>200</c:v>
                      </c:pt>
                      <c:pt idx="82">
                        <c:v>200</c:v>
                      </c:pt>
                      <c:pt idx="83">
                        <c:v>200</c:v>
                      </c:pt>
                      <c:pt idx="84">
                        <c:v>200</c:v>
                      </c:pt>
                      <c:pt idx="85">
                        <c:v>200</c:v>
                      </c:pt>
                      <c:pt idx="86">
                        <c:v>200</c:v>
                      </c:pt>
                      <c:pt idx="87">
                        <c:v>200</c:v>
                      </c:pt>
                      <c:pt idx="88">
                        <c:v>200</c:v>
                      </c:pt>
                      <c:pt idx="89">
                        <c:v>200</c:v>
                      </c:pt>
                      <c:pt idx="90">
                        <c:v>200</c:v>
                      </c:pt>
                      <c:pt idx="91">
                        <c:v>200</c:v>
                      </c:pt>
                      <c:pt idx="92">
                        <c:v>200</c:v>
                      </c:pt>
                      <c:pt idx="93">
                        <c:v>200</c:v>
                      </c:pt>
                      <c:pt idx="94">
                        <c:v>200</c:v>
                      </c:pt>
                      <c:pt idx="95">
                        <c:v>200</c:v>
                      </c:pt>
                      <c:pt idx="96">
                        <c:v>200</c:v>
                      </c:pt>
                      <c:pt idx="97">
                        <c:v>200</c:v>
                      </c:pt>
                      <c:pt idx="98">
                        <c:v>200</c:v>
                      </c:pt>
                      <c:pt idx="99">
                        <c:v>200</c:v>
                      </c:pt>
                      <c:pt idx="100">
                        <c:v>200</c:v>
                      </c:pt>
                      <c:pt idx="101">
                        <c:v>200</c:v>
                      </c:pt>
                      <c:pt idx="102">
                        <c:v>200</c:v>
                      </c:pt>
                      <c:pt idx="103">
                        <c:v>200</c:v>
                      </c:pt>
                      <c:pt idx="104">
                        <c:v>200</c:v>
                      </c:pt>
                      <c:pt idx="105">
                        <c:v>200</c:v>
                      </c:pt>
                      <c:pt idx="106">
                        <c:v>200</c:v>
                      </c:pt>
                      <c:pt idx="107">
                        <c:v>200</c:v>
                      </c:pt>
                      <c:pt idx="108">
                        <c:v>200</c:v>
                      </c:pt>
                      <c:pt idx="109">
                        <c:v>200</c:v>
                      </c:pt>
                      <c:pt idx="110">
                        <c:v>200</c:v>
                      </c:pt>
                      <c:pt idx="111">
                        <c:v>200</c:v>
                      </c:pt>
                      <c:pt idx="112">
                        <c:v>200</c:v>
                      </c:pt>
                      <c:pt idx="113">
                        <c:v>200</c:v>
                      </c:pt>
                      <c:pt idx="114">
                        <c:v>200</c:v>
                      </c:pt>
                      <c:pt idx="115">
                        <c:v>200</c:v>
                      </c:pt>
                      <c:pt idx="116">
                        <c:v>250</c:v>
                      </c:pt>
                      <c:pt idx="117">
                        <c:v>250</c:v>
                      </c:pt>
                      <c:pt idx="118">
                        <c:v>250</c:v>
                      </c:pt>
                      <c:pt idx="119">
                        <c:v>250</c:v>
                      </c:pt>
                      <c:pt idx="120">
                        <c:v>250</c:v>
                      </c:pt>
                      <c:pt idx="121">
                        <c:v>250</c:v>
                      </c:pt>
                      <c:pt idx="122">
                        <c:v>250</c:v>
                      </c:pt>
                      <c:pt idx="123">
                        <c:v>250</c:v>
                      </c:pt>
                      <c:pt idx="124">
                        <c:v>250</c:v>
                      </c:pt>
                      <c:pt idx="125">
                        <c:v>250</c:v>
                      </c:pt>
                      <c:pt idx="126">
                        <c:v>250</c:v>
                      </c:pt>
                      <c:pt idx="127">
                        <c:v>250</c:v>
                      </c:pt>
                      <c:pt idx="128">
                        <c:v>250</c:v>
                      </c:pt>
                      <c:pt idx="129">
                        <c:v>250</c:v>
                      </c:pt>
                      <c:pt idx="130">
                        <c:v>250</c:v>
                      </c:pt>
                      <c:pt idx="131">
                        <c:v>250</c:v>
                      </c:pt>
                      <c:pt idx="132">
                        <c:v>250</c:v>
                      </c:pt>
                      <c:pt idx="133">
                        <c:v>250</c:v>
                      </c:pt>
                      <c:pt idx="134">
                        <c:v>250</c:v>
                      </c:pt>
                      <c:pt idx="135">
                        <c:v>250</c:v>
                      </c:pt>
                      <c:pt idx="136">
                        <c:v>250</c:v>
                      </c:pt>
                      <c:pt idx="137">
                        <c:v>250</c:v>
                      </c:pt>
                      <c:pt idx="138">
                        <c:v>250</c:v>
                      </c:pt>
                      <c:pt idx="139">
                        <c:v>250</c:v>
                      </c:pt>
                      <c:pt idx="140">
                        <c:v>250</c:v>
                      </c:pt>
                      <c:pt idx="141">
                        <c:v>250</c:v>
                      </c:pt>
                      <c:pt idx="142">
                        <c:v>250</c:v>
                      </c:pt>
                      <c:pt idx="143">
                        <c:v>250</c:v>
                      </c:pt>
                      <c:pt idx="144">
                        <c:v>250</c:v>
                      </c:pt>
                      <c:pt idx="145">
                        <c:v>250</c:v>
                      </c:pt>
                      <c:pt idx="146">
                        <c:v>250</c:v>
                      </c:pt>
                      <c:pt idx="147">
                        <c:v>250</c:v>
                      </c:pt>
                      <c:pt idx="148">
                        <c:v>250</c:v>
                      </c:pt>
                      <c:pt idx="149">
                        <c:v>250</c:v>
                      </c:pt>
                      <c:pt idx="150">
                        <c:v>250</c:v>
                      </c:pt>
                      <c:pt idx="151">
                        <c:v>250</c:v>
                      </c:pt>
                      <c:pt idx="152">
                        <c:v>250</c:v>
                      </c:pt>
                      <c:pt idx="153">
                        <c:v>250</c:v>
                      </c:pt>
                      <c:pt idx="154">
                        <c:v>250</c:v>
                      </c:pt>
                      <c:pt idx="155">
                        <c:v>250</c:v>
                      </c:pt>
                      <c:pt idx="156">
                        <c:v>250</c:v>
                      </c:pt>
                      <c:pt idx="157">
                        <c:v>250</c:v>
                      </c:pt>
                      <c:pt idx="158">
                        <c:v>250</c:v>
                      </c:pt>
                      <c:pt idx="159">
                        <c:v>250</c:v>
                      </c:pt>
                      <c:pt idx="160">
                        <c:v>300</c:v>
                      </c:pt>
                      <c:pt idx="161">
                        <c:v>300</c:v>
                      </c:pt>
                      <c:pt idx="162">
                        <c:v>300</c:v>
                      </c:pt>
                      <c:pt idx="163">
                        <c:v>300</c:v>
                      </c:pt>
                      <c:pt idx="164">
                        <c:v>300</c:v>
                      </c:pt>
                      <c:pt idx="165">
                        <c:v>300</c:v>
                      </c:pt>
                      <c:pt idx="166">
                        <c:v>300</c:v>
                      </c:pt>
                      <c:pt idx="167">
                        <c:v>350</c:v>
                      </c:pt>
                      <c:pt idx="168">
                        <c:v>350</c:v>
                      </c:pt>
                      <c:pt idx="169">
                        <c:v>350</c:v>
                      </c:pt>
                      <c:pt idx="170">
                        <c:v>350</c:v>
                      </c:pt>
                      <c:pt idx="171">
                        <c:v>350</c:v>
                      </c:pt>
                      <c:pt idx="172">
                        <c:v>350</c:v>
                      </c:pt>
                      <c:pt idx="173">
                        <c:v>350</c:v>
                      </c:pt>
                      <c:pt idx="174">
                        <c:v>350</c:v>
                      </c:pt>
                      <c:pt idx="175">
                        <c:v>350</c:v>
                      </c:pt>
                      <c:pt idx="176">
                        <c:v>350</c:v>
                      </c:pt>
                      <c:pt idx="177">
                        <c:v>350</c:v>
                      </c:pt>
                      <c:pt idx="178">
                        <c:v>350</c:v>
                      </c:pt>
                      <c:pt idx="179">
                        <c:v>350</c:v>
                      </c:pt>
                      <c:pt idx="180">
                        <c:v>350</c:v>
                      </c:pt>
                      <c:pt idx="181">
                        <c:v>350</c:v>
                      </c:pt>
                      <c:pt idx="182">
                        <c:v>350</c:v>
                      </c:pt>
                      <c:pt idx="183">
                        <c:v>350</c:v>
                      </c:pt>
                      <c:pt idx="184">
                        <c:v>350</c:v>
                      </c:pt>
                      <c:pt idx="185">
                        <c:v>350</c:v>
                      </c:pt>
                      <c:pt idx="186">
                        <c:v>350</c:v>
                      </c:pt>
                      <c:pt idx="187">
                        <c:v>350</c:v>
                      </c:pt>
                      <c:pt idx="188">
                        <c:v>350</c:v>
                      </c:pt>
                      <c:pt idx="189">
                        <c:v>350</c:v>
                      </c:pt>
                      <c:pt idx="190">
                        <c:v>350</c:v>
                      </c:pt>
                      <c:pt idx="191">
                        <c:v>350</c:v>
                      </c:pt>
                      <c:pt idx="192">
                        <c:v>350</c:v>
                      </c:pt>
                      <c:pt idx="193">
                        <c:v>350</c:v>
                      </c:pt>
                      <c:pt idx="194">
                        <c:v>350</c:v>
                      </c:pt>
                      <c:pt idx="195">
                        <c:v>350</c:v>
                      </c:pt>
                      <c:pt idx="196">
                        <c:v>350</c:v>
                      </c:pt>
                      <c:pt idx="197">
                        <c:v>350</c:v>
                      </c:pt>
                      <c:pt idx="198">
                        <c:v>350</c:v>
                      </c:pt>
                      <c:pt idx="199">
                        <c:v>350</c:v>
                      </c:pt>
                      <c:pt idx="200">
                        <c:v>350</c:v>
                      </c:pt>
                      <c:pt idx="201">
                        <c:v>350</c:v>
                      </c:pt>
                      <c:pt idx="202">
                        <c:v>400</c:v>
                      </c:pt>
                      <c:pt idx="203">
                        <c:v>400</c:v>
                      </c:pt>
                      <c:pt idx="204">
                        <c:v>400</c:v>
                      </c:pt>
                      <c:pt idx="205">
                        <c:v>400</c:v>
                      </c:pt>
                      <c:pt idx="206">
                        <c:v>400</c:v>
                      </c:pt>
                      <c:pt idx="207">
                        <c:v>400</c:v>
                      </c:pt>
                      <c:pt idx="208">
                        <c:v>400</c:v>
                      </c:pt>
                      <c:pt idx="209">
                        <c:v>400</c:v>
                      </c:pt>
                      <c:pt idx="210">
                        <c:v>400</c:v>
                      </c:pt>
                      <c:pt idx="211">
                        <c:v>400</c:v>
                      </c:pt>
                      <c:pt idx="212">
                        <c:v>400</c:v>
                      </c:pt>
                      <c:pt idx="213">
                        <c:v>400</c:v>
                      </c:pt>
                      <c:pt idx="214">
                        <c:v>400</c:v>
                      </c:pt>
                      <c:pt idx="215">
                        <c:v>400</c:v>
                      </c:pt>
                      <c:pt idx="216">
                        <c:v>400</c:v>
                      </c:pt>
                      <c:pt idx="217">
                        <c:v>400</c:v>
                      </c:pt>
                      <c:pt idx="218">
                        <c:v>500</c:v>
                      </c:pt>
                      <c:pt idx="219">
                        <c:v>500</c:v>
                      </c:pt>
                      <c:pt idx="220">
                        <c:v>500</c:v>
                      </c:pt>
                      <c:pt idx="221">
                        <c:v>500</c:v>
                      </c:pt>
                      <c:pt idx="222">
                        <c:v>500</c:v>
                      </c:pt>
                      <c:pt idx="223">
                        <c:v>500</c:v>
                      </c:pt>
                      <c:pt idx="224">
                        <c:v>500</c:v>
                      </c:pt>
                      <c:pt idx="225">
                        <c:v>500</c:v>
                      </c:pt>
                      <c:pt idx="226">
                        <c:v>500</c:v>
                      </c:pt>
                      <c:pt idx="227">
                        <c:v>500</c:v>
                      </c:pt>
                      <c:pt idx="228">
                        <c:v>500</c:v>
                      </c:pt>
                      <c:pt idx="229">
                        <c:v>500</c:v>
                      </c:pt>
                      <c:pt idx="230">
                        <c:v>500</c:v>
                      </c:pt>
                      <c:pt idx="231">
                        <c:v>500</c:v>
                      </c:pt>
                      <c:pt idx="232">
                        <c:v>500</c:v>
                      </c:pt>
                      <c:pt idx="233">
                        <c:v>500</c:v>
                      </c:pt>
                      <c:pt idx="234">
                        <c:v>500</c:v>
                      </c:pt>
                      <c:pt idx="235">
                        <c:v>500</c:v>
                      </c:pt>
                      <c:pt idx="236">
                        <c:v>600</c:v>
                      </c:pt>
                      <c:pt idx="237">
                        <c:v>600</c:v>
                      </c:pt>
                      <c:pt idx="238">
                        <c:v>600</c:v>
                      </c:pt>
                      <c:pt idx="239">
                        <c:v>600</c:v>
                      </c:pt>
                      <c:pt idx="240">
                        <c:v>600</c:v>
                      </c:pt>
                      <c:pt idx="241">
                        <c:v>600</c:v>
                      </c:pt>
                      <c:pt idx="242">
                        <c:v>600</c:v>
                      </c:pt>
                      <c:pt idx="243">
                        <c:v>600</c:v>
                      </c:pt>
                      <c:pt idx="244">
                        <c:v>600</c:v>
                      </c:pt>
                      <c:pt idx="245">
                        <c:v>600</c:v>
                      </c:pt>
                      <c:pt idx="246">
                        <c:v>600</c:v>
                      </c:pt>
                      <c:pt idx="247">
                        <c:v>700</c:v>
                      </c:pt>
                      <c:pt idx="248">
                        <c:v>700</c:v>
                      </c:pt>
                      <c:pt idx="249">
                        <c:v>700</c:v>
                      </c:pt>
                      <c:pt idx="250">
                        <c:v>700</c:v>
                      </c:pt>
                      <c:pt idx="251">
                        <c:v>700</c:v>
                      </c:pt>
                      <c:pt idx="252">
                        <c:v>700</c:v>
                      </c:pt>
                      <c:pt idx="253">
                        <c:v>700</c:v>
                      </c:pt>
                      <c:pt idx="254">
                        <c:v>700</c:v>
                      </c:pt>
                      <c:pt idx="255">
                        <c:v>700</c:v>
                      </c:pt>
                      <c:pt idx="256">
                        <c:v>700</c:v>
                      </c:pt>
                      <c:pt idx="257">
                        <c:v>700</c:v>
                      </c:pt>
                      <c:pt idx="258">
                        <c:v>700</c:v>
                      </c:pt>
                      <c:pt idx="259">
                        <c:v>700</c:v>
                      </c:pt>
                      <c:pt idx="260">
                        <c:v>800</c:v>
                      </c:pt>
                      <c:pt idx="261">
                        <c:v>800</c:v>
                      </c:pt>
                      <c:pt idx="262">
                        <c:v>800</c:v>
                      </c:pt>
                      <c:pt idx="263">
                        <c:v>800</c:v>
                      </c:pt>
                      <c:pt idx="264">
                        <c:v>800</c:v>
                      </c:pt>
                      <c:pt idx="265">
                        <c:v>800</c:v>
                      </c:pt>
                      <c:pt idx="266">
                        <c:v>800</c:v>
                      </c:pt>
                      <c:pt idx="267">
                        <c:v>800</c:v>
                      </c:pt>
                      <c:pt idx="268">
                        <c:v>800</c:v>
                      </c:pt>
                      <c:pt idx="269">
                        <c:v>800</c:v>
                      </c:pt>
                      <c:pt idx="270">
                        <c:v>800</c:v>
                      </c:pt>
                      <c:pt idx="271">
                        <c:v>800</c:v>
                      </c:pt>
                      <c:pt idx="272">
                        <c:v>900</c:v>
                      </c:pt>
                      <c:pt idx="273">
                        <c:v>900</c:v>
                      </c:pt>
                      <c:pt idx="274">
                        <c:v>900</c:v>
                      </c:pt>
                      <c:pt idx="275">
                        <c:v>900</c:v>
                      </c:pt>
                      <c:pt idx="276">
                        <c:v>1000</c:v>
                      </c:pt>
                      <c:pt idx="277">
                        <c:v>1000</c:v>
                      </c:pt>
                      <c:pt idx="278">
                        <c:v>1000</c:v>
                      </c:pt>
                      <c:pt idx="279">
                        <c:v>1000</c:v>
                      </c:pt>
                      <c:pt idx="280">
                        <c:v>1000</c:v>
                      </c:pt>
                      <c:pt idx="281">
                        <c:v>1000</c:v>
                      </c:pt>
                      <c:pt idx="282">
                        <c:v>1000</c:v>
                      </c:pt>
                      <c:pt idx="283">
                        <c:v>1000</c:v>
                      </c:pt>
                      <c:pt idx="284">
                        <c:v>1000</c:v>
                      </c:pt>
                      <c:pt idx="285">
                        <c:v>1000</c:v>
                      </c:pt>
                      <c:pt idx="286">
                        <c:v>1000</c:v>
                      </c:pt>
                      <c:pt idx="287">
                        <c:v>1000</c:v>
                      </c:pt>
                      <c:pt idx="288">
                        <c:v>1000</c:v>
                      </c:pt>
                      <c:pt idx="289">
                        <c:v>1000</c:v>
                      </c:pt>
                      <c:pt idx="290">
                        <c:v>1000</c:v>
                      </c:pt>
                      <c:pt idx="291">
                        <c:v>1000</c:v>
                      </c:pt>
                      <c:pt idx="292">
                        <c:v>1000</c:v>
                      </c:pt>
                      <c:pt idx="293">
                        <c:v>1000</c:v>
                      </c:pt>
                      <c:pt idx="294">
                        <c:v>1200</c:v>
                      </c:pt>
                      <c:pt idx="295">
                        <c:v>1200</c:v>
                      </c:pt>
                      <c:pt idx="296">
                        <c:v>1200</c:v>
                      </c:pt>
                      <c:pt idx="297">
                        <c:v>1200</c:v>
                      </c:pt>
                      <c:pt idx="298">
                        <c:v>1200</c:v>
                      </c:pt>
                      <c:pt idx="299">
                        <c:v>1200</c:v>
                      </c:pt>
                      <c:pt idx="300">
                        <c:v>1200</c:v>
                      </c:pt>
                      <c:pt idx="301">
                        <c:v>1200</c:v>
                      </c:pt>
                      <c:pt idx="302">
                        <c:v>1200</c:v>
                      </c:pt>
                      <c:pt idx="303">
                        <c:v>1200</c:v>
                      </c:pt>
                      <c:pt idx="304">
                        <c:v>1200</c:v>
                      </c:pt>
                      <c:pt idx="305">
                        <c:v>1200</c:v>
                      </c:pt>
                      <c:pt idx="306">
                        <c:v>1200</c:v>
                      </c:pt>
                      <c:pt idx="307">
                        <c:v>1300</c:v>
                      </c:pt>
                      <c:pt idx="308">
                        <c:v>1300</c:v>
                      </c:pt>
                      <c:pt idx="309">
                        <c:v>1300</c:v>
                      </c:pt>
                      <c:pt idx="310">
                        <c:v>1300</c:v>
                      </c:pt>
                      <c:pt idx="311">
                        <c:v>1300</c:v>
                      </c:pt>
                      <c:pt idx="312">
                        <c:v>1300</c:v>
                      </c:pt>
                      <c:pt idx="313">
                        <c:v>1300</c:v>
                      </c:pt>
                      <c:pt idx="314">
                        <c:v>1300</c:v>
                      </c:pt>
                      <c:pt idx="315">
                        <c:v>1300</c:v>
                      </c:pt>
                      <c:pt idx="316">
                        <c:v>1300</c:v>
                      </c:pt>
                      <c:pt idx="317">
                        <c:v>1300</c:v>
                      </c:pt>
                      <c:pt idx="318">
                        <c:v>1300</c:v>
                      </c:pt>
                      <c:pt idx="319">
                        <c:v>1500</c:v>
                      </c:pt>
                      <c:pt idx="320">
                        <c:v>1500</c:v>
                      </c:pt>
                      <c:pt idx="321">
                        <c:v>1500</c:v>
                      </c:pt>
                      <c:pt idx="322">
                        <c:v>1500</c:v>
                      </c:pt>
                      <c:pt idx="323">
                        <c:v>1500</c:v>
                      </c:pt>
                      <c:pt idx="324">
                        <c:v>1500</c:v>
                      </c:pt>
                      <c:pt idx="325">
                        <c:v>1500</c:v>
                      </c:pt>
                      <c:pt idx="326">
                        <c:v>1500</c:v>
                      </c:pt>
                      <c:pt idx="327">
                        <c:v>1500</c:v>
                      </c:pt>
                      <c:pt idx="328">
                        <c:v>1500</c:v>
                      </c:pt>
                      <c:pt idx="329">
                        <c:v>1500</c:v>
                      </c:pt>
                      <c:pt idx="330">
                        <c:v>1500</c:v>
                      </c:pt>
                      <c:pt idx="331">
                        <c:v>1500</c:v>
                      </c:pt>
                      <c:pt idx="332">
                        <c:v>1500</c:v>
                      </c:pt>
                      <c:pt idx="333">
                        <c:v>1500</c:v>
                      </c:pt>
                      <c:pt idx="334">
                        <c:v>1500</c:v>
                      </c:pt>
                      <c:pt idx="335">
                        <c:v>1500</c:v>
                      </c:pt>
                      <c:pt idx="336">
                        <c:v>1500</c:v>
                      </c:pt>
                      <c:pt idx="337">
                        <c:v>1500</c:v>
                      </c:pt>
                      <c:pt idx="338">
                        <c:v>1500</c:v>
                      </c:pt>
                      <c:pt idx="339">
                        <c:v>1500</c:v>
                      </c:pt>
                      <c:pt idx="340">
                        <c:v>1500</c:v>
                      </c:pt>
                      <c:pt idx="341">
                        <c:v>1500</c:v>
                      </c:pt>
                      <c:pt idx="342">
                        <c:v>1500</c:v>
                      </c:pt>
                      <c:pt idx="343">
                        <c:v>1500</c:v>
                      </c:pt>
                      <c:pt idx="344">
                        <c:v>1500</c:v>
                      </c:pt>
                      <c:pt idx="345">
                        <c:v>1500</c:v>
                      </c:pt>
                      <c:pt idx="346">
                        <c:v>1500</c:v>
                      </c:pt>
                      <c:pt idx="347">
                        <c:v>1500</c:v>
                      </c:pt>
                      <c:pt idx="348">
                        <c:v>1500</c:v>
                      </c:pt>
                      <c:pt idx="349">
                        <c:v>1500</c:v>
                      </c:pt>
                      <c:pt idx="350">
                        <c:v>1500</c:v>
                      </c:pt>
                      <c:pt idx="351">
                        <c:v>1500</c:v>
                      </c:pt>
                      <c:pt idx="352">
                        <c:v>1500</c:v>
                      </c:pt>
                      <c:pt idx="353">
                        <c:v>2000</c:v>
                      </c:pt>
                      <c:pt idx="354">
                        <c:v>2000</c:v>
                      </c:pt>
                      <c:pt idx="355">
                        <c:v>2000</c:v>
                      </c:pt>
                      <c:pt idx="356">
                        <c:v>2000</c:v>
                      </c:pt>
                      <c:pt idx="357">
                        <c:v>2000</c:v>
                      </c:pt>
                      <c:pt idx="358">
                        <c:v>2000</c:v>
                      </c:pt>
                      <c:pt idx="359">
                        <c:v>2000</c:v>
                      </c:pt>
                      <c:pt idx="360">
                        <c:v>2000</c:v>
                      </c:pt>
                      <c:pt idx="361">
                        <c:v>2000</c:v>
                      </c:pt>
                      <c:pt idx="362">
                        <c:v>2000</c:v>
                      </c:pt>
                      <c:pt idx="363">
                        <c:v>2000</c:v>
                      </c:pt>
                      <c:pt idx="364">
                        <c:v>2000</c:v>
                      </c:pt>
                      <c:pt idx="365">
                        <c:v>2000</c:v>
                      </c:pt>
                      <c:pt idx="366">
                        <c:v>2000</c:v>
                      </c:pt>
                      <c:pt idx="367">
                        <c:v>2300</c:v>
                      </c:pt>
                      <c:pt idx="368">
                        <c:v>2300</c:v>
                      </c:pt>
                      <c:pt idx="369">
                        <c:v>2300</c:v>
                      </c:pt>
                      <c:pt idx="370">
                        <c:v>2300</c:v>
                      </c:pt>
                      <c:pt idx="371">
                        <c:v>2300</c:v>
                      </c:pt>
                      <c:pt idx="372">
                        <c:v>2300</c:v>
                      </c:pt>
                      <c:pt idx="373">
                        <c:v>2300</c:v>
                      </c:pt>
                      <c:pt idx="374">
                        <c:v>2300</c:v>
                      </c:pt>
                      <c:pt idx="375">
                        <c:v>2300</c:v>
                      </c:pt>
                      <c:pt idx="376">
                        <c:v>2300</c:v>
                      </c:pt>
                      <c:pt idx="377">
                        <c:v>2300</c:v>
                      </c:pt>
                      <c:pt idx="378">
                        <c:v>2300</c:v>
                      </c:pt>
                      <c:pt idx="379">
                        <c:v>2300</c:v>
                      </c:pt>
                      <c:pt idx="380">
                        <c:v>2300</c:v>
                      </c:pt>
                      <c:pt idx="381">
                        <c:v>2300</c:v>
                      </c:pt>
                      <c:pt idx="382">
                        <c:v>2300</c:v>
                      </c:pt>
                      <c:pt idx="383">
                        <c:v>2300</c:v>
                      </c:pt>
                      <c:pt idx="384">
                        <c:v>2300</c:v>
                      </c:pt>
                      <c:pt idx="385">
                        <c:v>2300</c:v>
                      </c:pt>
                      <c:pt idx="386">
                        <c:v>2300</c:v>
                      </c:pt>
                      <c:pt idx="387">
                        <c:v>2300</c:v>
                      </c:pt>
                      <c:pt idx="388">
                        <c:v>2300</c:v>
                      </c:pt>
                      <c:pt idx="389">
                        <c:v>2300</c:v>
                      </c:pt>
                      <c:pt idx="390">
                        <c:v>2300</c:v>
                      </c:pt>
                      <c:pt idx="391">
                        <c:v>2500</c:v>
                      </c:pt>
                      <c:pt idx="392">
                        <c:v>2500</c:v>
                      </c:pt>
                      <c:pt idx="393">
                        <c:v>2500</c:v>
                      </c:pt>
                      <c:pt idx="394">
                        <c:v>2500</c:v>
                      </c:pt>
                      <c:pt idx="395">
                        <c:v>2500</c:v>
                      </c:pt>
                      <c:pt idx="396">
                        <c:v>2500</c:v>
                      </c:pt>
                      <c:pt idx="397">
                        <c:v>2500</c:v>
                      </c:pt>
                      <c:pt idx="398">
                        <c:v>2500</c:v>
                      </c:pt>
                      <c:pt idx="399">
                        <c:v>2500</c:v>
                      </c:pt>
                      <c:pt idx="400">
                        <c:v>2500</c:v>
                      </c:pt>
                      <c:pt idx="401">
                        <c:v>2500</c:v>
                      </c:pt>
                      <c:pt idx="402">
                        <c:v>2500</c:v>
                      </c:pt>
                      <c:pt idx="403">
                        <c:v>2500</c:v>
                      </c:pt>
                      <c:pt idx="404">
                        <c:v>2500</c:v>
                      </c:pt>
                      <c:pt idx="405">
                        <c:v>2500</c:v>
                      </c:pt>
                      <c:pt idx="406">
                        <c:v>2500</c:v>
                      </c:pt>
                      <c:pt idx="407">
                        <c:v>2500</c:v>
                      </c:pt>
                      <c:pt idx="408">
                        <c:v>2500</c:v>
                      </c:pt>
                      <c:pt idx="409">
                        <c:v>2700</c:v>
                      </c:pt>
                      <c:pt idx="410">
                        <c:v>2700</c:v>
                      </c:pt>
                      <c:pt idx="411">
                        <c:v>2700</c:v>
                      </c:pt>
                      <c:pt idx="412">
                        <c:v>2700</c:v>
                      </c:pt>
                      <c:pt idx="413">
                        <c:v>2700</c:v>
                      </c:pt>
                      <c:pt idx="414">
                        <c:v>2700</c:v>
                      </c:pt>
                      <c:pt idx="415">
                        <c:v>2700</c:v>
                      </c:pt>
                      <c:pt idx="416">
                        <c:v>2700</c:v>
                      </c:pt>
                      <c:pt idx="417">
                        <c:v>2700</c:v>
                      </c:pt>
                      <c:pt idx="418">
                        <c:v>2700</c:v>
                      </c:pt>
                      <c:pt idx="419">
                        <c:v>2700</c:v>
                      </c:pt>
                      <c:pt idx="420">
                        <c:v>3000</c:v>
                      </c:pt>
                      <c:pt idx="421">
                        <c:v>3000</c:v>
                      </c:pt>
                      <c:pt idx="422">
                        <c:v>3000</c:v>
                      </c:pt>
                      <c:pt idx="423">
                        <c:v>3000</c:v>
                      </c:pt>
                      <c:pt idx="424">
                        <c:v>3000</c:v>
                      </c:pt>
                      <c:pt idx="425">
                        <c:v>3000</c:v>
                      </c:pt>
                      <c:pt idx="426">
                        <c:v>3000</c:v>
                      </c:pt>
                      <c:pt idx="427">
                        <c:v>3000</c:v>
                      </c:pt>
                      <c:pt idx="428">
                        <c:v>3000</c:v>
                      </c:pt>
                      <c:pt idx="429">
                        <c:v>3000</c:v>
                      </c:pt>
                      <c:pt idx="430">
                        <c:v>3000</c:v>
                      </c:pt>
                      <c:pt idx="431">
                        <c:v>3000</c:v>
                      </c:pt>
                      <c:pt idx="432">
                        <c:v>3000</c:v>
                      </c:pt>
                      <c:pt idx="433">
                        <c:v>3000</c:v>
                      </c:pt>
                      <c:pt idx="434">
                        <c:v>3000</c:v>
                      </c:pt>
                      <c:pt idx="435">
                        <c:v>3000</c:v>
                      </c:pt>
                      <c:pt idx="436">
                        <c:v>3000</c:v>
                      </c:pt>
                      <c:pt idx="437">
                        <c:v>3000</c:v>
                      </c:pt>
                      <c:pt idx="438">
                        <c:v>3000</c:v>
                      </c:pt>
                      <c:pt idx="439">
                        <c:v>3000</c:v>
                      </c:pt>
                      <c:pt idx="440">
                        <c:v>3000</c:v>
                      </c:pt>
                      <c:pt idx="441">
                        <c:v>3000</c:v>
                      </c:pt>
                      <c:pt idx="442">
                        <c:v>3000</c:v>
                      </c:pt>
                      <c:pt idx="443">
                        <c:v>3000</c:v>
                      </c:pt>
                      <c:pt idx="444">
                        <c:v>3000</c:v>
                      </c:pt>
                      <c:pt idx="445">
                        <c:v>3000</c:v>
                      </c:pt>
                      <c:pt idx="446">
                        <c:v>3500</c:v>
                      </c:pt>
                      <c:pt idx="447">
                        <c:v>3500</c:v>
                      </c:pt>
                      <c:pt idx="448">
                        <c:v>3500</c:v>
                      </c:pt>
                      <c:pt idx="449">
                        <c:v>3500</c:v>
                      </c:pt>
                      <c:pt idx="450">
                        <c:v>3500</c:v>
                      </c:pt>
                      <c:pt idx="451">
                        <c:v>3500</c:v>
                      </c:pt>
                      <c:pt idx="452">
                        <c:v>3500</c:v>
                      </c:pt>
                      <c:pt idx="453">
                        <c:v>3500</c:v>
                      </c:pt>
                      <c:pt idx="454">
                        <c:v>3500</c:v>
                      </c:pt>
                      <c:pt idx="455">
                        <c:v>3500</c:v>
                      </c:pt>
                      <c:pt idx="456">
                        <c:v>3500</c:v>
                      </c:pt>
                      <c:pt idx="457">
                        <c:v>3500</c:v>
                      </c:pt>
                      <c:pt idx="458">
                        <c:v>3500</c:v>
                      </c:pt>
                      <c:pt idx="459">
                        <c:v>3500</c:v>
                      </c:pt>
                      <c:pt idx="460">
                        <c:v>3500</c:v>
                      </c:pt>
                      <c:pt idx="461">
                        <c:v>3500</c:v>
                      </c:pt>
                      <c:pt idx="462">
                        <c:v>3500</c:v>
                      </c:pt>
                      <c:pt idx="463">
                        <c:v>3500</c:v>
                      </c:pt>
                      <c:pt idx="464">
                        <c:v>3500</c:v>
                      </c:pt>
                      <c:pt idx="465">
                        <c:v>3500</c:v>
                      </c:pt>
                      <c:pt idx="466">
                        <c:v>3500</c:v>
                      </c:pt>
                      <c:pt idx="467">
                        <c:v>3500</c:v>
                      </c:pt>
                      <c:pt idx="468">
                        <c:v>3500</c:v>
                      </c:pt>
                      <c:pt idx="469">
                        <c:v>3500</c:v>
                      </c:pt>
                      <c:pt idx="470">
                        <c:v>3500</c:v>
                      </c:pt>
                      <c:pt idx="471">
                        <c:v>3500</c:v>
                      </c:pt>
                      <c:pt idx="472">
                        <c:v>3500</c:v>
                      </c:pt>
                      <c:pt idx="473">
                        <c:v>3500</c:v>
                      </c:pt>
                      <c:pt idx="474">
                        <c:v>3500</c:v>
                      </c:pt>
                      <c:pt idx="475">
                        <c:v>3800</c:v>
                      </c:pt>
                      <c:pt idx="476">
                        <c:v>3800</c:v>
                      </c:pt>
                      <c:pt idx="477">
                        <c:v>3800</c:v>
                      </c:pt>
                      <c:pt idx="478">
                        <c:v>3800</c:v>
                      </c:pt>
                      <c:pt idx="479">
                        <c:v>3800</c:v>
                      </c:pt>
                      <c:pt idx="480">
                        <c:v>3800</c:v>
                      </c:pt>
                      <c:pt idx="481">
                        <c:v>3800</c:v>
                      </c:pt>
                      <c:pt idx="482">
                        <c:v>3800</c:v>
                      </c:pt>
                      <c:pt idx="483">
                        <c:v>3800</c:v>
                      </c:pt>
                      <c:pt idx="484">
                        <c:v>3800</c:v>
                      </c:pt>
                      <c:pt idx="485">
                        <c:v>3800</c:v>
                      </c:pt>
                      <c:pt idx="486">
                        <c:v>3800</c:v>
                      </c:pt>
                      <c:pt idx="487">
                        <c:v>4000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092-4674-BD81-55219808A6BF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'Dati base'!$L$1</c15:sqref>
                        </c15:formulaRef>
                      </c:ext>
                    </c:extLst>
                    <c:strCache>
                      <c:ptCount val="1"/>
                      <c:pt idx="0">
                        <c:v> Indice rival. 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'Dati base'!$I$2:$I$735</c15:sqref>
                        </c15:formulaRef>
                      </c:ext>
                    </c:extLst>
                    <c:numCache>
                      <c:formatCode>m/d/yyyy</c:formatCode>
                      <c:ptCount val="734"/>
                      <c:pt idx="0">
                        <c:v>21459</c:v>
                      </c:pt>
                      <c:pt idx="1">
                        <c:v>21520</c:v>
                      </c:pt>
                      <c:pt idx="2">
                        <c:v>21582</c:v>
                      </c:pt>
                      <c:pt idx="3">
                        <c:v>21641</c:v>
                      </c:pt>
                      <c:pt idx="4">
                        <c:v>21702</c:v>
                      </c:pt>
                      <c:pt idx="5">
                        <c:v>21794</c:v>
                      </c:pt>
                      <c:pt idx="6">
                        <c:v>21916</c:v>
                      </c:pt>
                      <c:pt idx="7">
                        <c:v>21976</c:v>
                      </c:pt>
                      <c:pt idx="8">
                        <c:v>22037</c:v>
                      </c:pt>
                      <c:pt idx="9">
                        <c:v>22098</c:v>
                      </c:pt>
                      <c:pt idx="10">
                        <c:v>22160</c:v>
                      </c:pt>
                      <c:pt idx="11">
                        <c:v>22221</c:v>
                      </c:pt>
                      <c:pt idx="12">
                        <c:v>22282</c:v>
                      </c:pt>
                      <c:pt idx="13">
                        <c:v>22341</c:v>
                      </c:pt>
                      <c:pt idx="14">
                        <c:v>22402</c:v>
                      </c:pt>
                      <c:pt idx="15">
                        <c:v>22463</c:v>
                      </c:pt>
                      <c:pt idx="16">
                        <c:v>22525</c:v>
                      </c:pt>
                      <c:pt idx="17">
                        <c:v>22586</c:v>
                      </c:pt>
                      <c:pt idx="18">
                        <c:v>22647</c:v>
                      </c:pt>
                      <c:pt idx="19">
                        <c:v>22678</c:v>
                      </c:pt>
                      <c:pt idx="20">
                        <c:v>22706</c:v>
                      </c:pt>
                      <c:pt idx="21">
                        <c:v>22737</c:v>
                      </c:pt>
                      <c:pt idx="22">
                        <c:v>22798</c:v>
                      </c:pt>
                      <c:pt idx="23">
                        <c:v>22828</c:v>
                      </c:pt>
                      <c:pt idx="24">
                        <c:v>22859</c:v>
                      </c:pt>
                      <c:pt idx="25">
                        <c:v>22890</c:v>
                      </c:pt>
                      <c:pt idx="26">
                        <c:v>22920</c:v>
                      </c:pt>
                      <c:pt idx="27">
                        <c:v>22951</c:v>
                      </c:pt>
                      <c:pt idx="28">
                        <c:v>23012</c:v>
                      </c:pt>
                      <c:pt idx="29">
                        <c:v>23071</c:v>
                      </c:pt>
                      <c:pt idx="30">
                        <c:v>23132</c:v>
                      </c:pt>
                      <c:pt idx="31">
                        <c:v>23163</c:v>
                      </c:pt>
                      <c:pt idx="32">
                        <c:v>23193</c:v>
                      </c:pt>
                      <c:pt idx="33">
                        <c:v>23224</c:v>
                      </c:pt>
                      <c:pt idx="34">
                        <c:v>23255</c:v>
                      </c:pt>
                      <c:pt idx="35">
                        <c:v>23285</c:v>
                      </c:pt>
                      <c:pt idx="36">
                        <c:v>23316</c:v>
                      </c:pt>
                      <c:pt idx="37">
                        <c:v>23346</c:v>
                      </c:pt>
                      <c:pt idx="38">
                        <c:v>23377</c:v>
                      </c:pt>
                      <c:pt idx="39">
                        <c:v>23408</c:v>
                      </c:pt>
                      <c:pt idx="40">
                        <c:v>23437</c:v>
                      </c:pt>
                      <c:pt idx="41">
                        <c:v>23468</c:v>
                      </c:pt>
                      <c:pt idx="42">
                        <c:v>23498</c:v>
                      </c:pt>
                      <c:pt idx="43">
                        <c:v>23529</c:v>
                      </c:pt>
                      <c:pt idx="44">
                        <c:v>23559</c:v>
                      </c:pt>
                      <c:pt idx="45">
                        <c:v>23590</c:v>
                      </c:pt>
                      <c:pt idx="46">
                        <c:v>23621</c:v>
                      </c:pt>
                      <c:pt idx="47">
                        <c:v>23651</c:v>
                      </c:pt>
                      <c:pt idx="48">
                        <c:v>23682</c:v>
                      </c:pt>
                      <c:pt idx="49">
                        <c:v>23712</c:v>
                      </c:pt>
                      <c:pt idx="50">
                        <c:v>23743</c:v>
                      </c:pt>
                      <c:pt idx="51">
                        <c:v>23774</c:v>
                      </c:pt>
                      <c:pt idx="52">
                        <c:v>23802</c:v>
                      </c:pt>
                      <c:pt idx="53">
                        <c:v>23833</c:v>
                      </c:pt>
                      <c:pt idx="54">
                        <c:v>23863</c:v>
                      </c:pt>
                      <c:pt idx="55">
                        <c:v>23894</c:v>
                      </c:pt>
                      <c:pt idx="56">
                        <c:v>23924</c:v>
                      </c:pt>
                      <c:pt idx="57">
                        <c:v>23955</c:v>
                      </c:pt>
                      <c:pt idx="58">
                        <c:v>23986</c:v>
                      </c:pt>
                      <c:pt idx="59">
                        <c:v>24016</c:v>
                      </c:pt>
                      <c:pt idx="60">
                        <c:v>24047</c:v>
                      </c:pt>
                      <c:pt idx="61">
                        <c:v>24077</c:v>
                      </c:pt>
                      <c:pt idx="62">
                        <c:v>24108</c:v>
                      </c:pt>
                      <c:pt idx="63">
                        <c:v>24139</c:v>
                      </c:pt>
                      <c:pt idx="64">
                        <c:v>24167</c:v>
                      </c:pt>
                      <c:pt idx="65">
                        <c:v>24198</c:v>
                      </c:pt>
                      <c:pt idx="66">
                        <c:v>24228</c:v>
                      </c:pt>
                      <c:pt idx="67">
                        <c:v>24259</c:v>
                      </c:pt>
                      <c:pt idx="68">
                        <c:v>24289</c:v>
                      </c:pt>
                      <c:pt idx="69">
                        <c:v>24320</c:v>
                      </c:pt>
                      <c:pt idx="70">
                        <c:v>24351</c:v>
                      </c:pt>
                      <c:pt idx="71">
                        <c:v>24381</c:v>
                      </c:pt>
                      <c:pt idx="72">
                        <c:v>24412</c:v>
                      </c:pt>
                      <c:pt idx="73">
                        <c:v>24442</c:v>
                      </c:pt>
                      <c:pt idx="74">
                        <c:v>24473</c:v>
                      </c:pt>
                      <c:pt idx="75">
                        <c:v>24504</c:v>
                      </c:pt>
                      <c:pt idx="76">
                        <c:v>24532</c:v>
                      </c:pt>
                      <c:pt idx="77">
                        <c:v>24563</c:v>
                      </c:pt>
                      <c:pt idx="78">
                        <c:v>24593</c:v>
                      </c:pt>
                      <c:pt idx="79">
                        <c:v>24624</c:v>
                      </c:pt>
                      <c:pt idx="80">
                        <c:v>24654</c:v>
                      </c:pt>
                      <c:pt idx="81">
                        <c:v>24685</c:v>
                      </c:pt>
                      <c:pt idx="82">
                        <c:v>24716</c:v>
                      </c:pt>
                      <c:pt idx="83">
                        <c:v>24746</c:v>
                      </c:pt>
                      <c:pt idx="84">
                        <c:v>24777</c:v>
                      </c:pt>
                      <c:pt idx="85">
                        <c:v>24807</c:v>
                      </c:pt>
                      <c:pt idx="86">
                        <c:v>24838</c:v>
                      </c:pt>
                      <c:pt idx="87">
                        <c:v>24869</c:v>
                      </c:pt>
                      <c:pt idx="88">
                        <c:v>24898</c:v>
                      </c:pt>
                      <c:pt idx="89">
                        <c:v>24929</c:v>
                      </c:pt>
                      <c:pt idx="90">
                        <c:v>24959</c:v>
                      </c:pt>
                      <c:pt idx="91">
                        <c:v>24990</c:v>
                      </c:pt>
                      <c:pt idx="92">
                        <c:v>25020</c:v>
                      </c:pt>
                      <c:pt idx="93">
                        <c:v>25051</c:v>
                      </c:pt>
                      <c:pt idx="94">
                        <c:v>25082</c:v>
                      </c:pt>
                      <c:pt idx="95">
                        <c:v>25112</c:v>
                      </c:pt>
                      <c:pt idx="96">
                        <c:v>25143</c:v>
                      </c:pt>
                      <c:pt idx="97">
                        <c:v>25173</c:v>
                      </c:pt>
                      <c:pt idx="98">
                        <c:v>25204</c:v>
                      </c:pt>
                      <c:pt idx="99">
                        <c:v>25235</c:v>
                      </c:pt>
                      <c:pt idx="100">
                        <c:v>25263</c:v>
                      </c:pt>
                      <c:pt idx="101">
                        <c:v>25294</c:v>
                      </c:pt>
                      <c:pt idx="102">
                        <c:v>25324</c:v>
                      </c:pt>
                      <c:pt idx="103">
                        <c:v>25355</c:v>
                      </c:pt>
                      <c:pt idx="104">
                        <c:v>25385</c:v>
                      </c:pt>
                      <c:pt idx="105">
                        <c:v>25416</c:v>
                      </c:pt>
                      <c:pt idx="106">
                        <c:v>25447</c:v>
                      </c:pt>
                      <c:pt idx="107">
                        <c:v>25477</c:v>
                      </c:pt>
                      <c:pt idx="108">
                        <c:v>25508</c:v>
                      </c:pt>
                      <c:pt idx="109">
                        <c:v>25538</c:v>
                      </c:pt>
                      <c:pt idx="110">
                        <c:v>25569</c:v>
                      </c:pt>
                      <c:pt idx="111">
                        <c:v>25600</c:v>
                      </c:pt>
                      <c:pt idx="112">
                        <c:v>25628</c:v>
                      </c:pt>
                      <c:pt idx="113">
                        <c:v>25659</c:v>
                      </c:pt>
                      <c:pt idx="114">
                        <c:v>25689</c:v>
                      </c:pt>
                      <c:pt idx="115">
                        <c:v>25720</c:v>
                      </c:pt>
                      <c:pt idx="116">
                        <c:v>25750</c:v>
                      </c:pt>
                      <c:pt idx="117">
                        <c:v>25781</c:v>
                      </c:pt>
                      <c:pt idx="118">
                        <c:v>25812</c:v>
                      </c:pt>
                      <c:pt idx="119">
                        <c:v>25842</c:v>
                      </c:pt>
                      <c:pt idx="120">
                        <c:v>25873</c:v>
                      </c:pt>
                      <c:pt idx="121">
                        <c:v>25903</c:v>
                      </c:pt>
                      <c:pt idx="122">
                        <c:v>25934</c:v>
                      </c:pt>
                      <c:pt idx="123">
                        <c:v>25965</c:v>
                      </c:pt>
                      <c:pt idx="124">
                        <c:v>25993</c:v>
                      </c:pt>
                      <c:pt idx="125">
                        <c:v>26024</c:v>
                      </c:pt>
                      <c:pt idx="126">
                        <c:v>26054</c:v>
                      </c:pt>
                      <c:pt idx="127">
                        <c:v>26085</c:v>
                      </c:pt>
                      <c:pt idx="128">
                        <c:v>26115</c:v>
                      </c:pt>
                      <c:pt idx="129">
                        <c:v>26146</c:v>
                      </c:pt>
                      <c:pt idx="130">
                        <c:v>26177</c:v>
                      </c:pt>
                      <c:pt idx="131">
                        <c:v>26207</c:v>
                      </c:pt>
                      <c:pt idx="132">
                        <c:v>26238</c:v>
                      </c:pt>
                      <c:pt idx="133">
                        <c:v>26268</c:v>
                      </c:pt>
                      <c:pt idx="134">
                        <c:v>26299</c:v>
                      </c:pt>
                      <c:pt idx="135">
                        <c:v>26330</c:v>
                      </c:pt>
                      <c:pt idx="136">
                        <c:v>26359</c:v>
                      </c:pt>
                      <c:pt idx="137">
                        <c:v>26390</c:v>
                      </c:pt>
                      <c:pt idx="138">
                        <c:v>26420</c:v>
                      </c:pt>
                      <c:pt idx="139">
                        <c:v>26451</c:v>
                      </c:pt>
                      <c:pt idx="140">
                        <c:v>26481</c:v>
                      </c:pt>
                      <c:pt idx="141">
                        <c:v>26512</c:v>
                      </c:pt>
                      <c:pt idx="142">
                        <c:v>26543</c:v>
                      </c:pt>
                      <c:pt idx="143">
                        <c:v>26573</c:v>
                      </c:pt>
                      <c:pt idx="144">
                        <c:v>26604</c:v>
                      </c:pt>
                      <c:pt idx="145">
                        <c:v>26634</c:v>
                      </c:pt>
                      <c:pt idx="146">
                        <c:v>26665</c:v>
                      </c:pt>
                      <c:pt idx="147">
                        <c:v>26696</c:v>
                      </c:pt>
                      <c:pt idx="148">
                        <c:v>26724</c:v>
                      </c:pt>
                      <c:pt idx="149">
                        <c:v>26755</c:v>
                      </c:pt>
                      <c:pt idx="150">
                        <c:v>26785</c:v>
                      </c:pt>
                      <c:pt idx="151">
                        <c:v>26816</c:v>
                      </c:pt>
                      <c:pt idx="152">
                        <c:v>26846</c:v>
                      </c:pt>
                      <c:pt idx="153">
                        <c:v>26877</c:v>
                      </c:pt>
                      <c:pt idx="154">
                        <c:v>26908</c:v>
                      </c:pt>
                      <c:pt idx="155">
                        <c:v>26938</c:v>
                      </c:pt>
                      <c:pt idx="156">
                        <c:v>26969</c:v>
                      </c:pt>
                      <c:pt idx="157">
                        <c:v>26999</c:v>
                      </c:pt>
                      <c:pt idx="158">
                        <c:v>27030</c:v>
                      </c:pt>
                      <c:pt idx="159">
                        <c:v>27061</c:v>
                      </c:pt>
                      <c:pt idx="160">
                        <c:v>27089</c:v>
                      </c:pt>
                      <c:pt idx="161">
                        <c:v>27120</c:v>
                      </c:pt>
                      <c:pt idx="162">
                        <c:v>27150</c:v>
                      </c:pt>
                      <c:pt idx="163">
                        <c:v>27181</c:v>
                      </c:pt>
                      <c:pt idx="164">
                        <c:v>27211</c:v>
                      </c:pt>
                      <c:pt idx="165">
                        <c:v>27242</c:v>
                      </c:pt>
                      <c:pt idx="166">
                        <c:v>27273</c:v>
                      </c:pt>
                      <c:pt idx="167">
                        <c:v>27303</c:v>
                      </c:pt>
                      <c:pt idx="168">
                        <c:v>27334</c:v>
                      </c:pt>
                      <c:pt idx="169">
                        <c:v>27364</c:v>
                      </c:pt>
                      <c:pt idx="170">
                        <c:v>27395</c:v>
                      </c:pt>
                      <c:pt idx="171">
                        <c:v>27426</c:v>
                      </c:pt>
                      <c:pt idx="172">
                        <c:v>27454</c:v>
                      </c:pt>
                      <c:pt idx="173">
                        <c:v>27485</c:v>
                      </c:pt>
                      <c:pt idx="174">
                        <c:v>27515</c:v>
                      </c:pt>
                      <c:pt idx="175">
                        <c:v>27546</c:v>
                      </c:pt>
                      <c:pt idx="176">
                        <c:v>27576</c:v>
                      </c:pt>
                      <c:pt idx="177">
                        <c:v>27607</c:v>
                      </c:pt>
                      <c:pt idx="178">
                        <c:v>27638</c:v>
                      </c:pt>
                      <c:pt idx="179">
                        <c:v>27668</c:v>
                      </c:pt>
                      <c:pt idx="180">
                        <c:v>27699</c:v>
                      </c:pt>
                      <c:pt idx="181">
                        <c:v>27729</c:v>
                      </c:pt>
                      <c:pt idx="182">
                        <c:v>27760</c:v>
                      </c:pt>
                      <c:pt idx="183">
                        <c:v>27791</c:v>
                      </c:pt>
                      <c:pt idx="184">
                        <c:v>27820</c:v>
                      </c:pt>
                      <c:pt idx="185">
                        <c:v>27851</c:v>
                      </c:pt>
                      <c:pt idx="186">
                        <c:v>27881</c:v>
                      </c:pt>
                      <c:pt idx="187">
                        <c:v>27912</c:v>
                      </c:pt>
                      <c:pt idx="188">
                        <c:v>27942</c:v>
                      </c:pt>
                      <c:pt idx="189">
                        <c:v>27973</c:v>
                      </c:pt>
                      <c:pt idx="190">
                        <c:v>28004</c:v>
                      </c:pt>
                      <c:pt idx="191">
                        <c:v>28034</c:v>
                      </c:pt>
                      <c:pt idx="192">
                        <c:v>28065</c:v>
                      </c:pt>
                      <c:pt idx="193">
                        <c:v>28095</c:v>
                      </c:pt>
                      <c:pt idx="194">
                        <c:v>27760</c:v>
                      </c:pt>
                      <c:pt idx="195">
                        <c:v>28157</c:v>
                      </c:pt>
                      <c:pt idx="196">
                        <c:v>28185</c:v>
                      </c:pt>
                      <c:pt idx="197">
                        <c:v>28216</c:v>
                      </c:pt>
                      <c:pt idx="198">
                        <c:v>28246</c:v>
                      </c:pt>
                      <c:pt idx="199">
                        <c:v>28277</c:v>
                      </c:pt>
                      <c:pt idx="200">
                        <c:v>28307</c:v>
                      </c:pt>
                      <c:pt idx="201">
                        <c:v>28338</c:v>
                      </c:pt>
                      <c:pt idx="202">
                        <c:v>28369</c:v>
                      </c:pt>
                      <c:pt idx="203">
                        <c:v>28399</c:v>
                      </c:pt>
                      <c:pt idx="204">
                        <c:v>28430</c:v>
                      </c:pt>
                      <c:pt idx="205">
                        <c:v>28460</c:v>
                      </c:pt>
                      <c:pt idx="206">
                        <c:v>28491</c:v>
                      </c:pt>
                      <c:pt idx="207">
                        <c:v>28522</c:v>
                      </c:pt>
                      <c:pt idx="208">
                        <c:v>28550</c:v>
                      </c:pt>
                      <c:pt idx="209">
                        <c:v>28581</c:v>
                      </c:pt>
                      <c:pt idx="210">
                        <c:v>28611</c:v>
                      </c:pt>
                      <c:pt idx="211">
                        <c:v>28642</c:v>
                      </c:pt>
                      <c:pt idx="212">
                        <c:v>28672</c:v>
                      </c:pt>
                      <c:pt idx="213">
                        <c:v>28703</c:v>
                      </c:pt>
                      <c:pt idx="214">
                        <c:v>28734</c:v>
                      </c:pt>
                      <c:pt idx="215">
                        <c:v>28764</c:v>
                      </c:pt>
                      <c:pt idx="216">
                        <c:v>28795</c:v>
                      </c:pt>
                      <c:pt idx="217">
                        <c:v>28825</c:v>
                      </c:pt>
                      <c:pt idx="218">
                        <c:v>28856</c:v>
                      </c:pt>
                      <c:pt idx="219">
                        <c:v>28887</c:v>
                      </c:pt>
                      <c:pt idx="220">
                        <c:v>28915</c:v>
                      </c:pt>
                      <c:pt idx="221">
                        <c:v>28946</c:v>
                      </c:pt>
                      <c:pt idx="222">
                        <c:v>28976</c:v>
                      </c:pt>
                      <c:pt idx="223">
                        <c:v>29007</c:v>
                      </c:pt>
                      <c:pt idx="224">
                        <c:v>29037</c:v>
                      </c:pt>
                      <c:pt idx="225">
                        <c:v>29068</c:v>
                      </c:pt>
                      <c:pt idx="226">
                        <c:v>29099</c:v>
                      </c:pt>
                      <c:pt idx="227">
                        <c:v>29129</c:v>
                      </c:pt>
                      <c:pt idx="228">
                        <c:v>29160</c:v>
                      </c:pt>
                      <c:pt idx="229">
                        <c:v>29190</c:v>
                      </c:pt>
                      <c:pt idx="230">
                        <c:v>29221</c:v>
                      </c:pt>
                      <c:pt idx="231">
                        <c:v>29252</c:v>
                      </c:pt>
                      <c:pt idx="232">
                        <c:v>29281</c:v>
                      </c:pt>
                      <c:pt idx="233">
                        <c:v>29312</c:v>
                      </c:pt>
                      <c:pt idx="234">
                        <c:v>29342</c:v>
                      </c:pt>
                      <c:pt idx="235">
                        <c:v>29373</c:v>
                      </c:pt>
                      <c:pt idx="236">
                        <c:v>29403</c:v>
                      </c:pt>
                      <c:pt idx="237">
                        <c:v>29434</c:v>
                      </c:pt>
                      <c:pt idx="238">
                        <c:v>29465</c:v>
                      </c:pt>
                      <c:pt idx="239">
                        <c:v>29495</c:v>
                      </c:pt>
                      <c:pt idx="240">
                        <c:v>29526</c:v>
                      </c:pt>
                      <c:pt idx="241">
                        <c:v>29556</c:v>
                      </c:pt>
                      <c:pt idx="242">
                        <c:v>29587</c:v>
                      </c:pt>
                      <c:pt idx="243">
                        <c:v>29618</c:v>
                      </c:pt>
                      <c:pt idx="244">
                        <c:v>29646</c:v>
                      </c:pt>
                      <c:pt idx="245">
                        <c:v>29677</c:v>
                      </c:pt>
                      <c:pt idx="246">
                        <c:v>29707</c:v>
                      </c:pt>
                      <c:pt idx="247">
                        <c:v>29738</c:v>
                      </c:pt>
                      <c:pt idx="248">
                        <c:v>29768</c:v>
                      </c:pt>
                      <c:pt idx="249">
                        <c:v>29799</c:v>
                      </c:pt>
                      <c:pt idx="250">
                        <c:v>29830</c:v>
                      </c:pt>
                      <c:pt idx="251">
                        <c:v>29860</c:v>
                      </c:pt>
                      <c:pt idx="252">
                        <c:v>29891</c:v>
                      </c:pt>
                      <c:pt idx="253">
                        <c:v>29921</c:v>
                      </c:pt>
                      <c:pt idx="254">
                        <c:v>29952</c:v>
                      </c:pt>
                      <c:pt idx="255">
                        <c:v>29983</c:v>
                      </c:pt>
                      <c:pt idx="256">
                        <c:v>30011</c:v>
                      </c:pt>
                      <c:pt idx="257">
                        <c:v>30042</c:v>
                      </c:pt>
                      <c:pt idx="258">
                        <c:v>30072</c:v>
                      </c:pt>
                      <c:pt idx="259">
                        <c:v>30103</c:v>
                      </c:pt>
                      <c:pt idx="260">
                        <c:v>30133</c:v>
                      </c:pt>
                      <c:pt idx="261">
                        <c:v>30164</c:v>
                      </c:pt>
                      <c:pt idx="262">
                        <c:v>30195</c:v>
                      </c:pt>
                      <c:pt idx="263">
                        <c:v>30225</c:v>
                      </c:pt>
                      <c:pt idx="264">
                        <c:v>30256</c:v>
                      </c:pt>
                      <c:pt idx="265">
                        <c:v>30286</c:v>
                      </c:pt>
                      <c:pt idx="266">
                        <c:v>30317</c:v>
                      </c:pt>
                      <c:pt idx="267">
                        <c:v>30348</c:v>
                      </c:pt>
                      <c:pt idx="268">
                        <c:v>30376</c:v>
                      </c:pt>
                      <c:pt idx="269">
                        <c:v>30407</c:v>
                      </c:pt>
                      <c:pt idx="270">
                        <c:v>30437</c:v>
                      </c:pt>
                      <c:pt idx="271">
                        <c:v>30468</c:v>
                      </c:pt>
                      <c:pt idx="272">
                        <c:v>30498</c:v>
                      </c:pt>
                      <c:pt idx="273">
                        <c:v>30529</c:v>
                      </c:pt>
                      <c:pt idx="274">
                        <c:v>30560</c:v>
                      </c:pt>
                      <c:pt idx="275">
                        <c:v>30590</c:v>
                      </c:pt>
                      <c:pt idx="276">
                        <c:v>30621</c:v>
                      </c:pt>
                      <c:pt idx="277">
                        <c:v>30651</c:v>
                      </c:pt>
                      <c:pt idx="278">
                        <c:v>30682</c:v>
                      </c:pt>
                      <c:pt idx="279">
                        <c:v>30713</c:v>
                      </c:pt>
                      <c:pt idx="280">
                        <c:v>30742</c:v>
                      </c:pt>
                      <c:pt idx="281">
                        <c:v>30773</c:v>
                      </c:pt>
                      <c:pt idx="282">
                        <c:v>30803</c:v>
                      </c:pt>
                      <c:pt idx="283">
                        <c:v>30834</c:v>
                      </c:pt>
                      <c:pt idx="284">
                        <c:v>30864</c:v>
                      </c:pt>
                      <c:pt idx="285">
                        <c:v>30895</c:v>
                      </c:pt>
                      <c:pt idx="286">
                        <c:v>30926</c:v>
                      </c:pt>
                      <c:pt idx="287">
                        <c:v>30956</c:v>
                      </c:pt>
                      <c:pt idx="288">
                        <c:v>30987</c:v>
                      </c:pt>
                      <c:pt idx="289">
                        <c:v>31017</c:v>
                      </c:pt>
                      <c:pt idx="290">
                        <c:v>31048</c:v>
                      </c:pt>
                      <c:pt idx="291">
                        <c:v>31079</c:v>
                      </c:pt>
                      <c:pt idx="292">
                        <c:v>31107</c:v>
                      </c:pt>
                      <c:pt idx="293">
                        <c:v>31138</c:v>
                      </c:pt>
                      <c:pt idx="294">
                        <c:v>31168</c:v>
                      </c:pt>
                      <c:pt idx="295">
                        <c:v>31199</c:v>
                      </c:pt>
                      <c:pt idx="296">
                        <c:v>31229</c:v>
                      </c:pt>
                      <c:pt idx="297">
                        <c:v>31260</c:v>
                      </c:pt>
                      <c:pt idx="298">
                        <c:v>31291</c:v>
                      </c:pt>
                      <c:pt idx="299">
                        <c:v>31321</c:v>
                      </c:pt>
                      <c:pt idx="300">
                        <c:v>31352</c:v>
                      </c:pt>
                      <c:pt idx="301">
                        <c:v>31382</c:v>
                      </c:pt>
                      <c:pt idx="302">
                        <c:v>31413</c:v>
                      </c:pt>
                      <c:pt idx="303">
                        <c:v>31444</c:v>
                      </c:pt>
                      <c:pt idx="304">
                        <c:v>31472</c:v>
                      </c:pt>
                      <c:pt idx="305">
                        <c:v>31503</c:v>
                      </c:pt>
                      <c:pt idx="306">
                        <c:v>31533</c:v>
                      </c:pt>
                      <c:pt idx="307">
                        <c:v>31564</c:v>
                      </c:pt>
                      <c:pt idx="308">
                        <c:v>31594</c:v>
                      </c:pt>
                      <c:pt idx="309">
                        <c:v>31625</c:v>
                      </c:pt>
                      <c:pt idx="310">
                        <c:v>31656</c:v>
                      </c:pt>
                      <c:pt idx="311">
                        <c:v>31686</c:v>
                      </c:pt>
                      <c:pt idx="312">
                        <c:v>31717</c:v>
                      </c:pt>
                      <c:pt idx="313">
                        <c:v>31747</c:v>
                      </c:pt>
                      <c:pt idx="314">
                        <c:v>31778</c:v>
                      </c:pt>
                      <c:pt idx="315">
                        <c:v>31809</c:v>
                      </c:pt>
                      <c:pt idx="316">
                        <c:v>31837</c:v>
                      </c:pt>
                      <c:pt idx="317">
                        <c:v>31868</c:v>
                      </c:pt>
                      <c:pt idx="318">
                        <c:v>31898</c:v>
                      </c:pt>
                      <c:pt idx="319">
                        <c:v>31929</c:v>
                      </c:pt>
                      <c:pt idx="320">
                        <c:v>31959</c:v>
                      </c:pt>
                      <c:pt idx="321">
                        <c:v>31990</c:v>
                      </c:pt>
                      <c:pt idx="322">
                        <c:v>32021</c:v>
                      </c:pt>
                      <c:pt idx="323">
                        <c:v>32051</c:v>
                      </c:pt>
                      <c:pt idx="324">
                        <c:v>32082</c:v>
                      </c:pt>
                      <c:pt idx="325">
                        <c:v>32112</c:v>
                      </c:pt>
                      <c:pt idx="326">
                        <c:v>32143</c:v>
                      </c:pt>
                      <c:pt idx="327">
                        <c:v>32174</c:v>
                      </c:pt>
                      <c:pt idx="328">
                        <c:v>32203</c:v>
                      </c:pt>
                      <c:pt idx="329">
                        <c:v>32234</c:v>
                      </c:pt>
                      <c:pt idx="330">
                        <c:v>32264</c:v>
                      </c:pt>
                      <c:pt idx="331">
                        <c:v>32295</c:v>
                      </c:pt>
                      <c:pt idx="332">
                        <c:v>32325</c:v>
                      </c:pt>
                      <c:pt idx="333">
                        <c:v>32356</c:v>
                      </c:pt>
                      <c:pt idx="334">
                        <c:v>32387</c:v>
                      </c:pt>
                      <c:pt idx="335">
                        <c:v>32417</c:v>
                      </c:pt>
                      <c:pt idx="336">
                        <c:v>32448</c:v>
                      </c:pt>
                      <c:pt idx="337">
                        <c:v>32478</c:v>
                      </c:pt>
                      <c:pt idx="338">
                        <c:v>32509</c:v>
                      </c:pt>
                      <c:pt idx="339">
                        <c:v>32540</c:v>
                      </c:pt>
                      <c:pt idx="340">
                        <c:v>32568</c:v>
                      </c:pt>
                      <c:pt idx="341">
                        <c:v>32599</c:v>
                      </c:pt>
                      <c:pt idx="342">
                        <c:v>32629</c:v>
                      </c:pt>
                      <c:pt idx="343">
                        <c:v>32660</c:v>
                      </c:pt>
                      <c:pt idx="344">
                        <c:v>32690</c:v>
                      </c:pt>
                      <c:pt idx="345">
                        <c:v>32721</c:v>
                      </c:pt>
                      <c:pt idx="346">
                        <c:v>32752</c:v>
                      </c:pt>
                      <c:pt idx="347">
                        <c:v>32782</c:v>
                      </c:pt>
                      <c:pt idx="348">
                        <c:v>32813</c:v>
                      </c:pt>
                      <c:pt idx="349">
                        <c:v>32843</c:v>
                      </c:pt>
                      <c:pt idx="350">
                        <c:v>32874</c:v>
                      </c:pt>
                      <c:pt idx="351">
                        <c:v>32905</c:v>
                      </c:pt>
                      <c:pt idx="352">
                        <c:v>32933</c:v>
                      </c:pt>
                      <c:pt idx="353">
                        <c:v>32964</c:v>
                      </c:pt>
                      <c:pt idx="354">
                        <c:v>32994</c:v>
                      </c:pt>
                      <c:pt idx="355">
                        <c:v>33025</c:v>
                      </c:pt>
                      <c:pt idx="356">
                        <c:v>33055</c:v>
                      </c:pt>
                      <c:pt idx="357">
                        <c:v>33086</c:v>
                      </c:pt>
                      <c:pt idx="358">
                        <c:v>33117</c:v>
                      </c:pt>
                      <c:pt idx="359">
                        <c:v>33147</c:v>
                      </c:pt>
                      <c:pt idx="360">
                        <c:v>33178</c:v>
                      </c:pt>
                      <c:pt idx="361">
                        <c:v>33208</c:v>
                      </c:pt>
                      <c:pt idx="362">
                        <c:v>33239</c:v>
                      </c:pt>
                      <c:pt idx="363">
                        <c:v>33270</c:v>
                      </c:pt>
                      <c:pt idx="364">
                        <c:v>33298</c:v>
                      </c:pt>
                      <c:pt idx="365">
                        <c:v>33329</c:v>
                      </c:pt>
                      <c:pt idx="366">
                        <c:v>33359</c:v>
                      </c:pt>
                      <c:pt idx="367">
                        <c:v>33390</c:v>
                      </c:pt>
                      <c:pt idx="368">
                        <c:v>33420</c:v>
                      </c:pt>
                      <c:pt idx="369">
                        <c:v>33451</c:v>
                      </c:pt>
                      <c:pt idx="370">
                        <c:v>33482</c:v>
                      </c:pt>
                      <c:pt idx="371">
                        <c:v>33512</c:v>
                      </c:pt>
                      <c:pt idx="372">
                        <c:v>33543</c:v>
                      </c:pt>
                      <c:pt idx="373">
                        <c:v>33573</c:v>
                      </c:pt>
                      <c:pt idx="374">
                        <c:v>33604</c:v>
                      </c:pt>
                      <c:pt idx="375">
                        <c:v>33635</c:v>
                      </c:pt>
                      <c:pt idx="376">
                        <c:v>33664</c:v>
                      </c:pt>
                      <c:pt idx="377">
                        <c:v>33695</c:v>
                      </c:pt>
                      <c:pt idx="378">
                        <c:v>33725</c:v>
                      </c:pt>
                      <c:pt idx="379">
                        <c:v>33756</c:v>
                      </c:pt>
                      <c:pt idx="380">
                        <c:v>33786</c:v>
                      </c:pt>
                      <c:pt idx="381">
                        <c:v>33817</c:v>
                      </c:pt>
                      <c:pt idx="382">
                        <c:v>33848</c:v>
                      </c:pt>
                      <c:pt idx="383">
                        <c:v>33878</c:v>
                      </c:pt>
                      <c:pt idx="384">
                        <c:v>33909</c:v>
                      </c:pt>
                      <c:pt idx="385">
                        <c:v>33939</c:v>
                      </c:pt>
                      <c:pt idx="386">
                        <c:v>33970</c:v>
                      </c:pt>
                      <c:pt idx="387">
                        <c:v>34001</c:v>
                      </c:pt>
                      <c:pt idx="388">
                        <c:v>34029</c:v>
                      </c:pt>
                      <c:pt idx="389">
                        <c:v>34060</c:v>
                      </c:pt>
                      <c:pt idx="390">
                        <c:v>34090</c:v>
                      </c:pt>
                      <c:pt idx="391">
                        <c:v>34121</c:v>
                      </c:pt>
                      <c:pt idx="392">
                        <c:v>34151</c:v>
                      </c:pt>
                      <c:pt idx="393">
                        <c:v>34182</c:v>
                      </c:pt>
                      <c:pt idx="394">
                        <c:v>34213</c:v>
                      </c:pt>
                      <c:pt idx="395">
                        <c:v>34243</c:v>
                      </c:pt>
                      <c:pt idx="396">
                        <c:v>34274</c:v>
                      </c:pt>
                      <c:pt idx="397">
                        <c:v>34304</c:v>
                      </c:pt>
                      <c:pt idx="398">
                        <c:v>34335</c:v>
                      </c:pt>
                      <c:pt idx="399">
                        <c:v>34366</c:v>
                      </c:pt>
                      <c:pt idx="400">
                        <c:v>34394</c:v>
                      </c:pt>
                      <c:pt idx="401">
                        <c:v>34425</c:v>
                      </c:pt>
                      <c:pt idx="402">
                        <c:v>34455</c:v>
                      </c:pt>
                      <c:pt idx="403">
                        <c:v>34486</c:v>
                      </c:pt>
                      <c:pt idx="404">
                        <c:v>34516</c:v>
                      </c:pt>
                      <c:pt idx="405">
                        <c:v>34547</c:v>
                      </c:pt>
                      <c:pt idx="406">
                        <c:v>34578</c:v>
                      </c:pt>
                      <c:pt idx="407">
                        <c:v>34608</c:v>
                      </c:pt>
                      <c:pt idx="408">
                        <c:v>34639</c:v>
                      </c:pt>
                      <c:pt idx="409">
                        <c:v>34669</c:v>
                      </c:pt>
                      <c:pt idx="410">
                        <c:v>34700</c:v>
                      </c:pt>
                      <c:pt idx="411">
                        <c:v>34731</c:v>
                      </c:pt>
                      <c:pt idx="412">
                        <c:v>34759</c:v>
                      </c:pt>
                      <c:pt idx="413">
                        <c:v>34790</c:v>
                      </c:pt>
                      <c:pt idx="414">
                        <c:v>34820</c:v>
                      </c:pt>
                      <c:pt idx="415">
                        <c:v>34851</c:v>
                      </c:pt>
                      <c:pt idx="416">
                        <c:v>34881</c:v>
                      </c:pt>
                      <c:pt idx="417">
                        <c:v>34912</c:v>
                      </c:pt>
                      <c:pt idx="418">
                        <c:v>34943</c:v>
                      </c:pt>
                      <c:pt idx="419">
                        <c:v>34973</c:v>
                      </c:pt>
                      <c:pt idx="420">
                        <c:v>35004</c:v>
                      </c:pt>
                      <c:pt idx="421">
                        <c:v>35034</c:v>
                      </c:pt>
                      <c:pt idx="422">
                        <c:v>35065</c:v>
                      </c:pt>
                      <c:pt idx="423">
                        <c:v>35096</c:v>
                      </c:pt>
                      <c:pt idx="424">
                        <c:v>35125</c:v>
                      </c:pt>
                      <c:pt idx="425">
                        <c:v>35156</c:v>
                      </c:pt>
                      <c:pt idx="426">
                        <c:v>35186</c:v>
                      </c:pt>
                      <c:pt idx="427">
                        <c:v>35217</c:v>
                      </c:pt>
                      <c:pt idx="428">
                        <c:v>35247</c:v>
                      </c:pt>
                      <c:pt idx="429">
                        <c:v>35278</c:v>
                      </c:pt>
                      <c:pt idx="430">
                        <c:v>35309</c:v>
                      </c:pt>
                      <c:pt idx="431">
                        <c:v>35339</c:v>
                      </c:pt>
                      <c:pt idx="432">
                        <c:v>35370</c:v>
                      </c:pt>
                      <c:pt idx="433">
                        <c:v>35400</c:v>
                      </c:pt>
                      <c:pt idx="434">
                        <c:v>35431</c:v>
                      </c:pt>
                      <c:pt idx="435">
                        <c:v>35462</c:v>
                      </c:pt>
                      <c:pt idx="436">
                        <c:v>35490</c:v>
                      </c:pt>
                      <c:pt idx="437">
                        <c:v>35521</c:v>
                      </c:pt>
                      <c:pt idx="438">
                        <c:v>35551</c:v>
                      </c:pt>
                      <c:pt idx="439">
                        <c:v>35582</c:v>
                      </c:pt>
                      <c:pt idx="440">
                        <c:v>35612</c:v>
                      </c:pt>
                      <c:pt idx="441">
                        <c:v>35643</c:v>
                      </c:pt>
                      <c:pt idx="442">
                        <c:v>35674</c:v>
                      </c:pt>
                      <c:pt idx="443">
                        <c:v>35704</c:v>
                      </c:pt>
                      <c:pt idx="444">
                        <c:v>35735</c:v>
                      </c:pt>
                      <c:pt idx="445">
                        <c:v>35765</c:v>
                      </c:pt>
                      <c:pt idx="446">
                        <c:v>35796</c:v>
                      </c:pt>
                      <c:pt idx="447">
                        <c:v>35827</c:v>
                      </c:pt>
                      <c:pt idx="448">
                        <c:v>35855</c:v>
                      </c:pt>
                      <c:pt idx="449">
                        <c:v>35886</c:v>
                      </c:pt>
                      <c:pt idx="450">
                        <c:v>35916</c:v>
                      </c:pt>
                      <c:pt idx="451">
                        <c:v>35947</c:v>
                      </c:pt>
                      <c:pt idx="452">
                        <c:v>35977</c:v>
                      </c:pt>
                      <c:pt idx="453">
                        <c:v>36008</c:v>
                      </c:pt>
                      <c:pt idx="454">
                        <c:v>36039</c:v>
                      </c:pt>
                      <c:pt idx="455">
                        <c:v>36069</c:v>
                      </c:pt>
                      <c:pt idx="456">
                        <c:v>36100</c:v>
                      </c:pt>
                      <c:pt idx="457">
                        <c:v>36130</c:v>
                      </c:pt>
                      <c:pt idx="458">
                        <c:v>36161</c:v>
                      </c:pt>
                      <c:pt idx="459">
                        <c:v>36192</c:v>
                      </c:pt>
                      <c:pt idx="460">
                        <c:v>36220</c:v>
                      </c:pt>
                      <c:pt idx="461">
                        <c:v>36251</c:v>
                      </c:pt>
                      <c:pt idx="462">
                        <c:v>36281</c:v>
                      </c:pt>
                      <c:pt idx="463">
                        <c:v>36312</c:v>
                      </c:pt>
                      <c:pt idx="464">
                        <c:v>36342</c:v>
                      </c:pt>
                      <c:pt idx="465">
                        <c:v>36373</c:v>
                      </c:pt>
                      <c:pt idx="466">
                        <c:v>36404</c:v>
                      </c:pt>
                      <c:pt idx="467">
                        <c:v>36434</c:v>
                      </c:pt>
                      <c:pt idx="468">
                        <c:v>36465</c:v>
                      </c:pt>
                      <c:pt idx="469">
                        <c:v>36495</c:v>
                      </c:pt>
                      <c:pt idx="470">
                        <c:v>36526</c:v>
                      </c:pt>
                      <c:pt idx="471">
                        <c:v>36557</c:v>
                      </c:pt>
                      <c:pt idx="472">
                        <c:v>36586</c:v>
                      </c:pt>
                      <c:pt idx="473">
                        <c:v>36617</c:v>
                      </c:pt>
                      <c:pt idx="474">
                        <c:v>36647</c:v>
                      </c:pt>
                      <c:pt idx="475">
                        <c:v>36678</c:v>
                      </c:pt>
                      <c:pt idx="476">
                        <c:v>36708</c:v>
                      </c:pt>
                      <c:pt idx="477">
                        <c:v>36739</c:v>
                      </c:pt>
                      <c:pt idx="478">
                        <c:v>36770</c:v>
                      </c:pt>
                      <c:pt idx="479">
                        <c:v>36800</c:v>
                      </c:pt>
                      <c:pt idx="480">
                        <c:v>36831</c:v>
                      </c:pt>
                      <c:pt idx="481">
                        <c:v>36861</c:v>
                      </c:pt>
                      <c:pt idx="482">
                        <c:v>36892</c:v>
                      </c:pt>
                      <c:pt idx="483">
                        <c:v>36923</c:v>
                      </c:pt>
                      <c:pt idx="484">
                        <c:v>36951</c:v>
                      </c:pt>
                      <c:pt idx="485">
                        <c:v>36982</c:v>
                      </c:pt>
                      <c:pt idx="486">
                        <c:v>37012</c:v>
                      </c:pt>
                      <c:pt idx="487">
                        <c:v>37043</c:v>
                      </c:pt>
                      <c:pt idx="488">
                        <c:v>37073</c:v>
                      </c:pt>
                      <c:pt idx="489">
                        <c:v>37104</c:v>
                      </c:pt>
                      <c:pt idx="490">
                        <c:v>37135</c:v>
                      </c:pt>
                      <c:pt idx="491">
                        <c:v>37165</c:v>
                      </c:pt>
                      <c:pt idx="492">
                        <c:v>37196</c:v>
                      </c:pt>
                      <c:pt idx="493">
                        <c:v>37226</c:v>
                      </c:pt>
                      <c:pt idx="494">
                        <c:v>37257</c:v>
                      </c:pt>
                      <c:pt idx="495">
                        <c:v>37288</c:v>
                      </c:pt>
                      <c:pt idx="496">
                        <c:v>37316</c:v>
                      </c:pt>
                      <c:pt idx="497">
                        <c:v>37347</c:v>
                      </c:pt>
                      <c:pt idx="498">
                        <c:v>37377</c:v>
                      </c:pt>
                      <c:pt idx="499">
                        <c:v>37408</c:v>
                      </c:pt>
                      <c:pt idx="500">
                        <c:v>37438</c:v>
                      </c:pt>
                      <c:pt idx="501">
                        <c:v>37469</c:v>
                      </c:pt>
                      <c:pt idx="502">
                        <c:v>37500</c:v>
                      </c:pt>
                      <c:pt idx="503">
                        <c:v>37530</c:v>
                      </c:pt>
                      <c:pt idx="504">
                        <c:v>37561</c:v>
                      </c:pt>
                      <c:pt idx="505">
                        <c:v>37591</c:v>
                      </c:pt>
                      <c:pt idx="506">
                        <c:v>37622</c:v>
                      </c:pt>
                      <c:pt idx="507">
                        <c:v>37653</c:v>
                      </c:pt>
                      <c:pt idx="508">
                        <c:v>37681</c:v>
                      </c:pt>
                      <c:pt idx="509">
                        <c:v>37712</c:v>
                      </c:pt>
                      <c:pt idx="510">
                        <c:v>37742</c:v>
                      </c:pt>
                      <c:pt idx="511">
                        <c:v>37773</c:v>
                      </c:pt>
                      <c:pt idx="512">
                        <c:v>37803</c:v>
                      </c:pt>
                      <c:pt idx="513">
                        <c:v>37834</c:v>
                      </c:pt>
                      <c:pt idx="514">
                        <c:v>37865</c:v>
                      </c:pt>
                      <c:pt idx="515">
                        <c:v>37895</c:v>
                      </c:pt>
                      <c:pt idx="516">
                        <c:v>37926</c:v>
                      </c:pt>
                      <c:pt idx="517">
                        <c:v>37956</c:v>
                      </c:pt>
                      <c:pt idx="518">
                        <c:v>37987</c:v>
                      </c:pt>
                      <c:pt idx="519">
                        <c:v>38018</c:v>
                      </c:pt>
                      <c:pt idx="520">
                        <c:v>38047</c:v>
                      </c:pt>
                      <c:pt idx="521">
                        <c:v>38078</c:v>
                      </c:pt>
                      <c:pt idx="522">
                        <c:v>38108</c:v>
                      </c:pt>
                      <c:pt idx="523">
                        <c:v>38139</c:v>
                      </c:pt>
                      <c:pt idx="524">
                        <c:v>38169</c:v>
                      </c:pt>
                      <c:pt idx="525">
                        <c:v>38200</c:v>
                      </c:pt>
                      <c:pt idx="526">
                        <c:v>38231</c:v>
                      </c:pt>
                      <c:pt idx="527">
                        <c:v>38261</c:v>
                      </c:pt>
                      <c:pt idx="528">
                        <c:v>38292</c:v>
                      </c:pt>
                      <c:pt idx="529">
                        <c:v>38322</c:v>
                      </c:pt>
                      <c:pt idx="530">
                        <c:v>38353</c:v>
                      </c:pt>
                      <c:pt idx="531">
                        <c:v>38384</c:v>
                      </c:pt>
                      <c:pt idx="532">
                        <c:v>38412</c:v>
                      </c:pt>
                      <c:pt idx="533">
                        <c:v>38443</c:v>
                      </c:pt>
                      <c:pt idx="534">
                        <c:v>38473</c:v>
                      </c:pt>
                      <c:pt idx="535">
                        <c:v>38504</c:v>
                      </c:pt>
                      <c:pt idx="536">
                        <c:v>38534</c:v>
                      </c:pt>
                      <c:pt idx="537">
                        <c:v>38565</c:v>
                      </c:pt>
                      <c:pt idx="538">
                        <c:v>38596</c:v>
                      </c:pt>
                      <c:pt idx="539">
                        <c:v>38626</c:v>
                      </c:pt>
                      <c:pt idx="540">
                        <c:v>38657</c:v>
                      </c:pt>
                      <c:pt idx="541">
                        <c:v>38687</c:v>
                      </c:pt>
                      <c:pt idx="542">
                        <c:v>38718</c:v>
                      </c:pt>
                      <c:pt idx="543">
                        <c:v>38749</c:v>
                      </c:pt>
                      <c:pt idx="544">
                        <c:v>38777</c:v>
                      </c:pt>
                      <c:pt idx="545">
                        <c:v>38808</c:v>
                      </c:pt>
                      <c:pt idx="546">
                        <c:v>38838</c:v>
                      </c:pt>
                      <c:pt idx="547">
                        <c:v>38869</c:v>
                      </c:pt>
                      <c:pt idx="548">
                        <c:v>38899</c:v>
                      </c:pt>
                      <c:pt idx="549">
                        <c:v>38930</c:v>
                      </c:pt>
                      <c:pt idx="550">
                        <c:v>38961</c:v>
                      </c:pt>
                      <c:pt idx="551">
                        <c:v>38991</c:v>
                      </c:pt>
                      <c:pt idx="552">
                        <c:v>39022</c:v>
                      </c:pt>
                      <c:pt idx="553">
                        <c:v>39052</c:v>
                      </c:pt>
                      <c:pt idx="554">
                        <c:v>39083</c:v>
                      </c:pt>
                      <c:pt idx="555">
                        <c:v>39114</c:v>
                      </c:pt>
                      <c:pt idx="556">
                        <c:v>39142</c:v>
                      </c:pt>
                      <c:pt idx="557">
                        <c:v>39173</c:v>
                      </c:pt>
                      <c:pt idx="558">
                        <c:v>39203</c:v>
                      </c:pt>
                      <c:pt idx="559">
                        <c:v>39234</c:v>
                      </c:pt>
                      <c:pt idx="560">
                        <c:v>39264</c:v>
                      </c:pt>
                      <c:pt idx="561">
                        <c:v>39295</c:v>
                      </c:pt>
                      <c:pt idx="562">
                        <c:v>39326</c:v>
                      </c:pt>
                      <c:pt idx="563">
                        <c:v>39356</c:v>
                      </c:pt>
                      <c:pt idx="564">
                        <c:v>39387</c:v>
                      </c:pt>
                      <c:pt idx="565">
                        <c:v>39417</c:v>
                      </c:pt>
                      <c:pt idx="566">
                        <c:v>39448</c:v>
                      </c:pt>
                      <c:pt idx="567">
                        <c:v>39479</c:v>
                      </c:pt>
                      <c:pt idx="568">
                        <c:v>39508</c:v>
                      </c:pt>
                      <c:pt idx="569">
                        <c:v>39539</c:v>
                      </c:pt>
                      <c:pt idx="570">
                        <c:v>39569</c:v>
                      </c:pt>
                      <c:pt idx="571">
                        <c:v>39600</c:v>
                      </c:pt>
                      <c:pt idx="572">
                        <c:v>39630</c:v>
                      </c:pt>
                      <c:pt idx="573">
                        <c:v>39661</c:v>
                      </c:pt>
                      <c:pt idx="574">
                        <c:v>39692</c:v>
                      </c:pt>
                      <c:pt idx="575">
                        <c:v>39722</c:v>
                      </c:pt>
                      <c:pt idx="576">
                        <c:v>39753</c:v>
                      </c:pt>
                      <c:pt idx="577">
                        <c:v>39783</c:v>
                      </c:pt>
                      <c:pt idx="578">
                        <c:v>39814</c:v>
                      </c:pt>
                      <c:pt idx="579">
                        <c:v>39845</c:v>
                      </c:pt>
                      <c:pt idx="580">
                        <c:v>39873</c:v>
                      </c:pt>
                      <c:pt idx="581">
                        <c:v>39904</c:v>
                      </c:pt>
                      <c:pt idx="582">
                        <c:v>39934</c:v>
                      </c:pt>
                      <c:pt idx="583">
                        <c:v>39965</c:v>
                      </c:pt>
                      <c:pt idx="584">
                        <c:v>39995</c:v>
                      </c:pt>
                      <c:pt idx="585">
                        <c:v>40026</c:v>
                      </c:pt>
                      <c:pt idx="586">
                        <c:v>40057</c:v>
                      </c:pt>
                      <c:pt idx="587">
                        <c:v>40087</c:v>
                      </c:pt>
                      <c:pt idx="588">
                        <c:v>40118</c:v>
                      </c:pt>
                      <c:pt idx="589">
                        <c:v>40148</c:v>
                      </c:pt>
                      <c:pt idx="590">
                        <c:v>40179</c:v>
                      </c:pt>
                      <c:pt idx="591">
                        <c:v>40210</c:v>
                      </c:pt>
                      <c:pt idx="592">
                        <c:v>40238</c:v>
                      </c:pt>
                      <c:pt idx="593">
                        <c:v>40269</c:v>
                      </c:pt>
                      <c:pt idx="594">
                        <c:v>40299</c:v>
                      </c:pt>
                      <c:pt idx="595">
                        <c:v>40330</c:v>
                      </c:pt>
                      <c:pt idx="596">
                        <c:v>40360</c:v>
                      </c:pt>
                      <c:pt idx="597">
                        <c:v>40391</c:v>
                      </c:pt>
                      <c:pt idx="598">
                        <c:v>40422</c:v>
                      </c:pt>
                      <c:pt idx="599">
                        <c:v>40452</c:v>
                      </c:pt>
                      <c:pt idx="600">
                        <c:v>40483</c:v>
                      </c:pt>
                      <c:pt idx="601">
                        <c:v>40513</c:v>
                      </c:pt>
                      <c:pt idx="602">
                        <c:v>40544</c:v>
                      </c:pt>
                      <c:pt idx="603">
                        <c:v>40575</c:v>
                      </c:pt>
                      <c:pt idx="604">
                        <c:v>40603</c:v>
                      </c:pt>
                      <c:pt idx="605">
                        <c:v>40634</c:v>
                      </c:pt>
                      <c:pt idx="606">
                        <c:v>40664</c:v>
                      </c:pt>
                      <c:pt idx="607">
                        <c:v>40695</c:v>
                      </c:pt>
                      <c:pt idx="608">
                        <c:v>40725</c:v>
                      </c:pt>
                      <c:pt idx="609">
                        <c:v>40756</c:v>
                      </c:pt>
                      <c:pt idx="610">
                        <c:v>40787</c:v>
                      </c:pt>
                      <c:pt idx="611">
                        <c:v>40817</c:v>
                      </c:pt>
                      <c:pt idx="612">
                        <c:v>40848</c:v>
                      </c:pt>
                      <c:pt idx="613">
                        <c:v>40878</c:v>
                      </c:pt>
                      <c:pt idx="614">
                        <c:v>40909</c:v>
                      </c:pt>
                      <c:pt idx="615">
                        <c:v>40940</c:v>
                      </c:pt>
                      <c:pt idx="616">
                        <c:v>40969</c:v>
                      </c:pt>
                      <c:pt idx="617">
                        <c:v>41000</c:v>
                      </c:pt>
                      <c:pt idx="618">
                        <c:v>41030</c:v>
                      </c:pt>
                      <c:pt idx="619">
                        <c:v>41061</c:v>
                      </c:pt>
                      <c:pt idx="620">
                        <c:v>41091</c:v>
                      </c:pt>
                      <c:pt idx="621">
                        <c:v>41122</c:v>
                      </c:pt>
                      <c:pt idx="622">
                        <c:v>41153</c:v>
                      </c:pt>
                      <c:pt idx="623">
                        <c:v>41183</c:v>
                      </c:pt>
                      <c:pt idx="624">
                        <c:v>41214</c:v>
                      </c:pt>
                      <c:pt idx="625">
                        <c:v>41244</c:v>
                      </c:pt>
                      <c:pt idx="626">
                        <c:v>41275</c:v>
                      </c:pt>
                      <c:pt idx="627">
                        <c:v>41306</c:v>
                      </c:pt>
                      <c:pt idx="628">
                        <c:v>41334</c:v>
                      </c:pt>
                      <c:pt idx="629">
                        <c:v>41365</c:v>
                      </c:pt>
                      <c:pt idx="630">
                        <c:v>41395</c:v>
                      </c:pt>
                      <c:pt idx="631">
                        <c:v>41426</c:v>
                      </c:pt>
                      <c:pt idx="632">
                        <c:v>41456</c:v>
                      </c:pt>
                      <c:pt idx="633">
                        <c:v>41487</c:v>
                      </c:pt>
                      <c:pt idx="634">
                        <c:v>41518</c:v>
                      </c:pt>
                      <c:pt idx="635">
                        <c:v>41548</c:v>
                      </c:pt>
                      <c:pt idx="636">
                        <c:v>41579</c:v>
                      </c:pt>
                      <c:pt idx="637">
                        <c:v>41609</c:v>
                      </c:pt>
                      <c:pt idx="638">
                        <c:v>41640</c:v>
                      </c:pt>
                      <c:pt idx="639">
                        <c:v>41671</c:v>
                      </c:pt>
                      <c:pt idx="640">
                        <c:v>41699</c:v>
                      </c:pt>
                      <c:pt idx="641">
                        <c:v>41730</c:v>
                      </c:pt>
                      <c:pt idx="642">
                        <c:v>41760</c:v>
                      </c:pt>
                      <c:pt idx="643">
                        <c:v>41791</c:v>
                      </c:pt>
                      <c:pt idx="644">
                        <c:v>41821</c:v>
                      </c:pt>
                      <c:pt idx="645">
                        <c:v>41852</c:v>
                      </c:pt>
                      <c:pt idx="646">
                        <c:v>41883</c:v>
                      </c:pt>
                      <c:pt idx="647">
                        <c:v>41913</c:v>
                      </c:pt>
                      <c:pt idx="648">
                        <c:v>41944</c:v>
                      </c:pt>
                      <c:pt idx="649">
                        <c:v>41974</c:v>
                      </c:pt>
                      <c:pt idx="650">
                        <c:v>42005</c:v>
                      </c:pt>
                      <c:pt idx="651">
                        <c:v>42036</c:v>
                      </c:pt>
                      <c:pt idx="652">
                        <c:v>42064</c:v>
                      </c:pt>
                      <c:pt idx="653">
                        <c:v>42095</c:v>
                      </c:pt>
                      <c:pt idx="654">
                        <c:v>42125</c:v>
                      </c:pt>
                      <c:pt idx="655">
                        <c:v>42156</c:v>
                      </c:pt>
                      <c:pt idx="656">
                        <c:v>42186</c:v>
                      </c:pt>
                      <c:pt idx="657">
                        <c:v>42217</c:v>
                      </c:pt>
                      <c:pt idx="658">
                        <c:v>42248</c:v>
                      </c:pt>
                      <c:pt idx="659">
                        <c:v>42278</c:v>
                      </c:pt>
                      <c:pt idx="660">
                        <c:v>42309</c:v>
                      </c:pt>
                      <c:pt idx="661">
                        <c:v>42339</c:v>
                      </c:pt>
                      <c:pt idx="662">
                        <c:v>42370</c:v>
                      </c:pt>
                      <c:pt idx="663">
                        <c:v>42401</c:v>
                      </c:pt>
                      <c:pt idx="664">
                        <c:v>42430</c:v>
                      </c:pt>
                      <c:pt idx="665">
                        <c:v>42461</c:v>
                      </c:pt>
                      <c:pt idx="666">
                        <c:v>42491</c:v>
                      </c:pt>
                      <c:pt idx="667">
                        <c:v>42522</c:v>
                      </c:pt>
                      <c:pt idx="668">
                        <c:v>42552</c:v>
                      </c:pt>
                      <c:pt idx="669">
                        <c:v>42583</c:v>
                      </c:pt>
                      <c:pt idx="670">
                        <c:v>42614</c:v>
                      </c:pt>
                      <c:pt idx="671">
                        <c:v>42644</c:v>
                      </c:pt>
                      <c:pt idx="672">
                        <c:v>42675</c:v>
                      </c:pt>
                      <c:pt idx="673">
                        <c:v>42705</c:v>
                      </c:pt>
                      <c:pt idx="674">
                        <c:v>42736</c:v>
                      </c:pt>
                      <c:pt idx="675">
                        <c:v>42767</c:v>
                      </c:pt>
                      <c:pt idx="676">
                        <c:v>42795</c:v>
                      </c:pt>
                      <c:pt idx="677">
                        <c:v>42826</c:v>
                      </c:pt>
                      <c:pt idx="678">
                        <c:v>42856</c:v>
                      </c:pt>
                      <c:pt idx="679">
                        <c:v>42887</c:v>
                      </c:pt>
                      <c:pt idx="680">
                        <c:v>42917</c:v>
                      </c:pt>
                      <c:pt idx="681">
                        <c:v>42948</c:v>
                      </c:pt>
                      <c:pt idx="682">
                        <c:v>42979</c:v>
                      </c:pt>
                      <c:pt idx="683">
                        <c:v>43009</c:v>
                      </c:pt>
                      <c:pt idx="684">
                        <c:v>43040</c:v>
                      </c:pt>
                      <c:pt idx="685">
                        <c:v>43070</c:v>
                      </c:pt>
                      <c:pt idx="686">
                        <c:v>43101</c:v>
                      </c:pt>
                      <c:pt idx="687">
                        <c:v>43132</c:v>
                      </c:pt>
                      <c:pt idx="688">
                        <c:v>43160</c:v>
                      </c:pt>
                      <c:pt idx="689">
                        <c:v>43191</c:v>
                      </c:pt>
                      <c:pt idx="690">
                        <c:v>43221</c:v>
                      </c:pt>
                      <c:pt idx="691">
                        <c:v>43252</c:v>
                      </c:pt>
                      <c:pt idx="692">
                        <c:v>43282</c:v>
                      </c:pt>
                      <c:pt idx="693">
                        <c:v>43313</c:v>
                      </c:pt>
                      <c:pt idx="694">
                        <c:v>43344</c:v>
                      </c:pt>
                      <c:pt idx="695">
                        <c:v>43374</c:v>
                      </c:pt>
                      <c:pt idx="696">
                        <c:v>43405</c:v>
                      </c:pt>
                      <c:pt idx="697">
                        <c:v>43435</c:v>
                      </c:pt>
                      <c:pt idx="698">
                        <c:v>43466</c:v>
                      </c:pt>
                      <c:pt idx="699">
                        <c:v>43497</c:v>
                      </c:pt>
                      <c:pt idx="700">
                        <c:v>43525</c:v>
                      </c:pt>
                      <c:pt idx="701">
                        <c:v>43556</c:v>
                      </c:pt>
                      <c:pt idx="702">
                        <c:v>43586</c:v>
                      </c:pt>
                      <c:pt idx="703">
                        <c:v>43617</c:v>
                      </c:pt>
                      <c:pt idx="704">
                        <c:v>43647</c:v>
                      </c:pt>
                      <c:pt idx="705">
                        <c:v>43678</c:v>
                      </c:pt>
                      <c:pt idx="706">
                        <c:v>43709</c:v>
                      </c:pt>
                      <c:pt idx="707">
                        <c:v>43739</c:v>
                      </c:pt>
                      <c:pt idx="708">
                        <c:v>43770</c:v>
                      </c:pt>
                      <c:pt idx="709">
                        <c:v>43800</c:v>
                      </c:pt>
                      <c:pt idx="710">
                        <c:v>43831</c:v>
                      </c:pt>
                      <c:pt idx="711">
                        <c:v>43862</c:v>
                      </c:pt>
                      <c:pt idx="712">
                        <c:v>43891</c:v>
                      </c:pt>
                      <c:pt idx="713">
                        <c:v>43922</c:v>
                      </c:pt>
                      <c:pt idx="714">
                        <c:v>43952</c:v>
                      </c:pt>
                      <c:pt idx="715">
                        <c:v>43983</c:v>
                      </c:pt>
                      <c:pt idx="716">
                        <c:v>44013</c:v>
                      </c:pt>
                      <c:pt idx="717">
                        <c:v>44044</c:v>
                      </c:pt>
                      <c:pt idx="718">
                        <c:v>44075</c:v>
                      </c:pt>
                      <c:pt idx="719">
                        <c:v>44105</c:v>
                      </c:pt>
                      <c:pt idx="720">
                        <c:v>44136</c:v>
                      </c:pt>
                      <c:pt idx="721">
                        <c:v>44166</c:v>
                      </c:pt>
                      <c:pt idx="722">
                        <c:v>44197</c:v>
                      </c:pt>
                      <c:pt idx="723">
                        <c:v>44228</c:v>
                      </c:pt>
                      <c:pt idx="724">
                        <c:v>44256</c:v>
                      </c:pt>
                      <c:pt idx="725">
                        <c:v>44287</c:v>
                      </c:pt>
                      <c:pt idx="726">
                        <c:v>44317</c:v>
                      </c:pt>
                      <c:pt idx="727">
                        <c:v>44348</c:v>
                      </c:pt>
                      <c:pt idx="728">
                        <c:v>44378</c:v>
                      </c:pt>
                      <c:pt idx="729">
                        <c:v>44378</c:v>
                      </c:pt>
                      <c:pt idx="730">
                        <c:v>44409</c:v>
                      </c:pt>
                      <c:pt idx="731">
                        <c:v>44440</c:v>
                      </c:pt>
                      <c:pt idx="732">
                        <c:v>44470</c:v>
                      </c:pt>
                      <c:pt idx="733">
                        <c:v>44501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'Dati base'!$L$2:$L$735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34"/>
                      <c:pt idx="0">
                        <c:v>27.541</c:v>
                      </c:pt>
                      <c:pt idx="1">
                        <c:v>27.777999999999999</c:v>
                      </c:pt>
                      <c:pt idx="2">
                        <c:v>27.748999999999999</c:v>
                      </c:pt>
                      <c:pt idx="3">
                        <c:v>27.774999999999999</c:v>
                      </c:pt>
                      <c:pt idx="4">
                        <c:v>27.704999999999998</c:v>
                      </c:pt>
                      <c:pt idx="5">
                        <c:v>27.561</c:v>
                      </c:pt>
                      <c:pt idx="6">
                        <c:v>26.908000000000001</c:v>
                      </c:pt>
                      <c:pt idx="7">
                        <c:v>27.114999999999998</c:v>
                      </c:pt>
                      <c:pt idx="8">
                        <c:v>26.952999999999999</c:v>
                      </c:pt>
                      <c:pt idx="9">
                        <c:v>26.776</c:v>
                      </c:pt>
                      <c:pt idx="10">
                        <c:v>26.841999999999999</c:v>
                      </c:pt>
                      <c:pt idx="11">
                        <c:v>26.71</c:v>
                      </c:pt>
                      <c:pt idx="12">
                        <c:v>26.428999999999998</c:v>
                      </c:pt>
                      <c:pt idx="13">
                        <c:v>26.4</c:v>
                      </c:pt>
                      <c:pt idx="14">
                        <c:v>26.148</c:v>
                      </c:pt>
                      <c:pt idx="15">
                        <c:v>26.138000000000002</c:v>
                      </c:pt>
                      <c:pt idx="16">
                        <c:v>26.01</c:v>
                      </c:pt>
                      <c:pt idx="17">
                        <c:v>25.777000000000001</c:v>
                      </c:pt>
                      <c:pt idx="18">
                        <c:v>25.428000000000001</c:v>
                      </c:pt>
                      <c:pt idx="19">
                        <c:v>25.402999999999999</c:v>
                      </c:pt>
                      <c:pt idx="20">
                        <c:v>25.256</c:v>
                      </c:pt>
                      <c:pt idx="21">
                        <c:v>24.942</c:v>
                      </c:pt>
                      <c:pt idx="22">
                        <c:v>24.824000000000002</c:v>
                      </c:pt>
                      <c:pt idx="23">
                        <c:v>24.73</c:v>
                      </c:pt>
                      <c:pt idx="24">
                        <c:v>24.777000000000001</c:v>
                      </c:pt>
                      <c:pt idx="25">
                        <c:v>24.66</c:v>
                      </c:pt>
                      <c:pt idx="26">
                        <c:v>24.567</c:v>
                      </c:pt>
                      <c:pt idx="27">
                        <c:v>24.475000000000001</c:v>
                      </c:pt>
                      <c:pt idx="28">
                        <c:v>23.827000000000002</c:v>
                      </c:pt>
                      <c:pt idx="29">
                        <c:v>23.295999999999999</c:v>
                      </c:pt>
                      <c:pt idx="30">
                        <c:v>23.172000000000001</c:v>
                      </c:pt>
                      <c:pt idx="31">
                        <c:v>23.172000000000001</c:v>
                      </c:pt>
                      <c:pt idx="32">
                        <c:v>23.192</c:v>
                      </c:pt>
                      <c:pt idx="33">
                        <c:v>23.151</c:v>
                      </c:pt>
                      <c:pt idx="34">
                        <c:v>22.928000000000001</c:v>
                      </c:pt>
                      <c:pt idx="35">
                        <c:v>22.707999999999998</c:v>
                      </c:pt>
                      <c:pt idx="36">
                        <c:v>22.707999999999998</c:v>
                      </c:pt>
                      <c:pt idx="37">
                        <c:v>22.571000000000002</c:v>
                      </c:pt>
                      <c:pt idx="38">
                        <c:v>22.358000000000001</c:v>
                      </c:pt>
                      <c:pt idx="39">
                        <c:v>22.300999999999998</c:v>
                      </c:pt>
                      <c:pt idx="40">
                        <c:v>22.206</c:v>
                      </c:pt>
                      <c:pt idx="41">
                        <c:v>22.111999999999998</c:v>
                      </c:pt>
                      <c:pt idx="42">
                        <c:v>22.018999999999998</c:v>
                      </c:pt>
                      <c:pt idx="43">
                        <c:v>21.817</c:v>
                      </c:pt>
                      <c:pt idx="44">
                        <c:v>21.69</c:v>
                      </c:pt>
                      <c:pt idx="45">
                        <c:v>21.654</c:v>
                      </c:pt>
                      <c:pt idx="46">
                        <c:v>21.564</c:v>
                      </c:pt>
                      <c:pt idx="47">
                        <c:v>21.44</c:v>
                      </c:pt>
                      <c:pt idx="48">
                        <c:v>21.353000000000002</c:v>
                      </c:pt>
                      <c:pt idx="49">
                        <c:v>21.265999999999998</c:v>
                      </c:pt>
                      <c:pt idx="50">
                        <c:v>21.161999999999999</c:v>
                      </c:pt>
                      <c:pt idx="51">
                        <c:v>21.128</c:v>
                      </c:pt>
                      <c:pt idx="52">
                        <c:v>21.077000000000002</c:v>
                      </c:pt>
                      <c:pt idx="53">
                        <c:v>21.026</c:v>
                      </c:pt>
                      <c:pt idx="54">
                        <c:v>20.959</c:v>
                      </c:pt>
                      <c:pt idx="55">
                        <c:v>20.908000000000001</c:v>
                      </c:pt>
                      <c:pt idx="56">
                        <c:v>20.841999999999999</c:v>
                      </c:pt>
                      <c:pt idx="57">
                        <c:v>20.824999999999999</c:v>
                      </c:pt>
                      <c:pt idx="58">
                        <c:v>20.792000000000002</c:v>
                      </c:pt>
                      <c:pt idx="59">
                        <c:v>20.774999999999999</c:v>
                      </c:pt>
                      <c:pt idx="60">
                        <c:v>20.759</c:v>
                      </c:pt>
                      <c:pt idx="61">
                        <c:v>20.677</c:v>
                      </c:pt>
                      <c:pt idx="62">
                        <c:v>20.611000000000001</c:v>
                      </c:pt>
                      <c:pt idx="63">
                        <c:v>20.611000000000001</c:v>
                      </c:pt>
                      <c:pt idx="64">
                        <c:v>20.594999999999999</c:v>
                      </c:pt>
                      <c:pt idx="65">
                        <c:v>20.53</c:v>
                      </c:pt>
                      <c:pt idx="66">
                        <c:v>20.481999999999999</c:v>
                      </c:pt>
                      <c:pt idx="67">
                        <c:v>20.498000000000001</c:v>
                      </c:pt>
                      <c:pt idx="68">
                        <c:v>20.481999999999999</c:v>
                      </c:pt>
                      <c:pt idx="69">
                        <c:v>20.498000000000001</c:v>
                      </c:pt>
                      <c:pt idx="70">
                        <c:v>20.498000000000001</c:v>
                      </c:pt>
                      <c:pt idx="71">
                        <c:v>20.434000000000001</c:v>
                      </c:pt>
                      <c:pt idx="72">
                        <c:v>20.37</c:v>
                      </c:pt>
                      <c:pt idx="73">
                        <c:v>20.306999999999999</c:v>
                      </c:pt>
                      <c:pt idx="74">
                        <c:v>20.254999999999999</c:v>
                      </c:pt>
                      <c:pt idx="75">
                        <c:v>20.274999999999999</c:v>
                      </c:pt>
                      <c:pt idx="76">
                        <c:v>20.234999999999999</c:v>
                      </c:pt>
                      <c:pt idx="77">
                        <c:v>20.195</c:v>
                      </c:pt>
                      <c:pt idx="78">
                        <c:v>20.155000000000001</c:v>
                      </c:pt>
                      <c:pt idx="79">
                        <c:v>20.116</c:v>
                      </c:pt>
                      <c:pt idx="80">
                        <c:v>20.076000000000001</c:v>
                      </c:pt>
                      <c:pt idx="81">
                        <c:v>20.036999999999999</c:v>
                      </c:pt>
                      <c:pt idx="82">
                        <c:v>19.959</c:v>
                      </c:pt>
                      <c:pt idx="83">
                        <c:v>19.978999999999999</c:v>
                      </c:pt>
                      <c:pt idx="84">
                        <c:v>19.978999999999999</c:v>
                      </c:pt>
                      <c:pt idx="85">
                        <c:v>19.978999999999999</c:v>
                      </c:pt>
                      <c:pt idx="86">
                        <c:v>19.901</c:v>
                      </c:pt>
                      <c:pt idx="87">
                        <c:v>19.920000000000002</c:v>
                      </c:pt>
                      <c:pt idx="88">
                        <c:v>19.901</c:v>
                      </c:pt>
                      <c:pt idx="89">
                        <c:v>19.861999999999998</c:v>
                      </c:pt>
                      <c:pt idx="90">
                        <c:v>19.843</c:v>
                      </c:pt>
                      <c:pt idx="91">
                        <c:v>19.861999999999998</c:v>
                      </c:pt>
                      <c:pt idx="92">
                        <c:v>19.882000000000001</c:v>
                      </c:pt>
                      <c:pt idx="93">
                        <c:v>19.861999999999998</c:v>
                      </c:pt>
                      <c:pt idx="94">
                        <c:v>19.824000000000002</c:v>
                      </c:pt>
                      <c:pt idx="95">
                        <c:v>19.805</c:v>
                      </c:pt>
                      <c:pt idx="96">
                        <c:v>19.786000000000001</c:v>
                      </c:pt>
                      <c:pt idx="97">
                        <c:v>19.71</c:v>
                      </c:pt>
                      <c:pt idx="98">
                        <c:v>19.652999999999999</c:v>
                      </c:pt>
                      <c:pt idx="99">
                        <c:v>19.652999999999999</c:v>
                      </c:pt>
                      <c:pt idx="100">
                        <c:v>19.577999999999999</c:v>
                      </c:pt>
                      <c:pt idx="101">
                        <c:v>19.484999999999999</c:v>
                      </c:pt>
                      <c:pt idx="102">
                        <c:v>19.448</c:v>
                      </c:pt>
                      <c:pt idx="103">
                        <c:v>19.373999999999999</c:v>
                      </c:pt>
                      <c:pt idx="104">
                        <c:v>19.247</c:v>
                      </c:pt>
                      <c:pt idx="105">
                        <c:v>19.193000000000001</c:v>
                      </c:pt>
                      <c:pt idx="106">
                        <c:v>19.138999999999999</c:v>
                      </c:pt>
                      <c:pt idx="107">
                        <c:v>19.05</c:v>
                      </c:pt>
                      <c:pt idx="108">
                        <c:v>18.98</c:v>
                      </c:pt>
                      <c:pt idx="109">
                        <c:v>18.891999999999999</c:v>
                      </c:pt>
                      <c:pt idx="110">
                        <c:v>18.788</c:v>
                      </c:pt>
                      <c:pt idx="111">
                        <c:v>18.651</c:v>
                      </c:pt>
                      <c:pt idx="112">
                        <c:v>18.600999999999999</c:v>
                      </c:pt>
                      <c:pt idx="113">
                        <c:v>18.516999999999999</c:v>
                      </c:pt>
                      <c:pt idx="114">
                        <c:v>18.45</c:v>
                      </c:pt>
                      <c:pt idx="115">
                        <c:v>18.417000000000002</c:v>
                      </c:pt>
                      <c:pt idx="116">
                        <c:v>18.384</c:v>
                      </c:pt>
                      <c:pt idx="117">
                        <c:v>18.335000000000001</c:v>
                      </c:pt>
                      <c:pt idx="118">
                        <c:v>18.187999999999999</c:v>
                      </c:pt>
                      <c:pt idx="119">
                        <c:v>18.108000000000001</c:v>
                      </c:pt>
                      <c:pt idx="120">
                        <c:v>18.012</c:v>
                      </c:pt>
                      <c:pt idx="121">
                        <c:v>17.933</c:v>
                      </c:pt>
                      <c:pt idx="122">
                        <c:v>17.867000000000001</c:v>
                      </c:pt>
                      <c:pt idx="123">
                        <c:v>17.815000000000001</c:v>
                      </c:pt>
                      <c:pt idx="124">
                        <c:v>17.728999999999999</c:v>
                      </c:pt>
                      <c:pt idx="125">
                        <c:v>17.678000000000001</c:v>
                      </c:pt>
                      <c:pt idx="126">
                        <c:v>17.576000000000001</c:v>
                      </c:pt>
                      <c:pt idx="127">
                        <c:v>17.526</c:v>
                      </c:pt>
                      <c:pt idx="128">
                        <c:v>17.459</c:v>
                      </c:pt>
                      <c:pt idx="129">
                        <c:v>17.425999999999998</c:v>
                      </c:pt>
                      <c:pt idx="130">
                        <c:v>17.311</c:v>
                      </c:pt>
                      <c:pt idx="131">
                        <c:v>17.23</c:v>
                      </c:pt>
                      <c:pt idx="132">
                        <c:v>17.181999999999999</c:v>
                      </c:pt>
                      <c:pt idx="133">
                        <c:v>17.149999999999999</c:v>
                      </c:pt>
                      <c:pt idx="134">
                        <c:v>17.053999999999998</c:v>
                      </c:pt>
                      <c:pt idx="135">
                        <c:v>16.96</c:v>
                      </c:pt>
                      <c:pt idx="136">
                        <c:v>16.913</c:v>
                      </c:pt>
                      <c:pt idx="137">
                        <c:v>16.866</c:v>
                      </c:pt>
                      <c:pt idx="138">
                        <c:v>16.759</c:v>
                      </c:pt>
                      <c:pt idx="139">
                        <c:v>16.667000000000002</c:v>
                      </c:pt>
                      <c:pt idx="140">
                        <c:v>16.591999999999999</c:v>
                      </c:pt>
                      <c:pt idx="141">
                        <c:v>16.503</c:v>
                      </c:pt>
                      <c:pt idx="142">
                        <c:v>16.341000000000001</c:v>
                      </c:pt>
                      <c:pt idx="143">
                        <c:v>16.126000000000001</c:v>
                      </c:pt>
                      <c:pt idx="144">
                        <c:v>16.013000000000002</c:v>
                      </c:pt>
                      <c:pt idx="145">
                        <c:v>15.972</c:v>
                      </c:pt>
                      <c:pt idx="146">
                        <c:v>15.78</c:v>
                      </c:pt>
                      <c:pt idx="147">
                        <c:v>15.632</c:v>
                      </c:pt>
                      <c:pt idx="148">
                        <c:v>15.5</c:v>
                      </c:pt>
                      <c:pt idx="149">
                        <c:v>15.319000000000001</c:v>
                      </c:pt>
                      <c:pt idx="150">
                        <c:v>15.105</c:v>
                      </c:pt>
                      <c:pt idx="151">
                        <c:v>15.006</c:v>
                      </c:pt>
                      <c:pt idx="152">
                        <c:v>14.933</c:v>
                      </c:pt>
                      <c:pt idx="153">
                        <c:v>14.86</c:v>
                      </c:pt>
                      <c:pt idx="154">
                        <c:v>14.789</c:v>
                      </c:pt>
                      <c:pt idx="155">
                        <c:v>14.624000000000001</c:v>
                      </c:pt>
                      <c:pt idx="156">
                        <c:v>14.462</c:v>
                      </c:pt>
                      <c:pt idx="157">
                        <c:v>14.227</c:v>
                      </c:pt>
                      <c:pt idx="158">
                        <c:v>14.042</c:v>
                      </c:pt>
                      <c:pt idx="159">
                        <c:v>13.81</c:v>
                      </c:pt>
                      <c:pt idx="160">
                        <c:v>13.417</c:v>
                      </c:pt>
                      <c:pt idx="161">
                        <c:v>13.252000000000001</c:v>
                      </c:pt>
                      <c:pt idx="162">
                        <c:v>13.064</c:v>
                      </c:pt>
                      <c:pt idx="163">
                        <c:v>12.817</c:v>
                      </c:pt>
                      <c:pt idx="164">
                        <c:v>12.512</c:v>
                      </c:pt>
                      <c:pt idx="165">
                        <c:v>12.260999999999999</c:v>
                      </c:pt>
                      <c:pt idx="166">
                        <c:v>11.872999999999999</c:v>
                      </c:pt>
                      <c:pt idx="167">
                        <c:v>11.632</c:v>
                      </c:pt>
                      <c:pt idx="168">
                        <c:v>11.458</c:v>
                      </c:pt>
                      <c:pt idx="169">
                        <c:v>11.359</c:v>
                      </c:pt>
                      <c:pt idx="170">
                        <c:v>11.227</c:v>
                      </c:pt>
                      <c:pt idx="171">
                        <c:v>11.098000000000001</c:v>
                      </c:pt>
                      <c:pt idx="172">
                        <c:v>11.085000000000001</c:v>
                      </c:pt>
                      <c:pt idx="173">
                        <c:v>10.933</c:v>
                      </c:pt>
                      <c:pt idx="174">
                        <c:v>10.862</c:v>
                      </c:pt>
                      <c:pt idx="175">
                        <c:v>10.754</c:v>
                      </c:pt>
                      <c:pt idx="176">
                        <c:v>10.691000000000001</c:v>
                      </c:pt>
                      <c:pt idx="177">
                        <c:v>10.635</c:v>
                      </c:pt>
                      <c:pt idx="178">
                        <c:v>10.538</c:v>
                      </c:pt>
                      <c:pt idx="179">
                        <c:v>10.406000000000001</c:v>
                      </c:pt>
                      <c:pt idx="180">
                        <c:v>10.319000000000001</c:v>
                      </c:pt>
                      <c:pt idx="181">
                        <c:v>10.221</c:v>
                      </c:pt>
                      <c:pt idx="182">
                        <c:v>10.119999999999999</c:v>
                      </c:pt>
                      <c:pt idx="183">
                        <c:v>9.9550000000000001</c:v>
                      </c:pt>
                      <c:pt idx="184">
                        <c:v>9.7490000000000006</c:v>
                      </c:pt>
                      <c:pt idx="185">
                        <c:v>9.468</c:v>
                      </c:pt>
                      <c:pt idx="186">
                        <c:v>9.3089999999999993</c:v>
                      </c:pt>
                      <c:pt idx="187">
                        <c:v>9.2669999999999995</c:v>
                      </c:pt>
                      <c:pt idx="188">
                        <c:v>9.2110000000000003</c:v>
                      </c:pt>
                      <c:pt idx="189">
                        <c:v>9.1329999999999991</c:v>
                      </c:pt>
                      <c:pt idx="190">
                        <c:v>8.9730000000000008</c:v>
                      </c:pt>
                      <c:pt idx="191">
                        <c:v>8.68</c:v>
                      </c:pt>
                      <c:pt idx="192">
                        <c:v>8.4990000000000006</c:v>
                      </c:pt>
                      <c:pt idx="193">
                        <c:v>8.3949999999999996</c:v>
                      </c:pt>
                      <c:pt idx="194">
                        <c:v>10.119999999999999</c:v>
                      </c:pt>
                      <c:pt idx="195">
                        <c:v>8.18</c:v>
                      </c:pt>
                      <c:pt idx="196">
                        <c:v>8.0579999999999998</c:v>
                      </c:pt>
                      <c:pt idx="197">
                        <c:v>7.9740000000000002</c:v>
                      </c:pt>
                      <c:pt idx="198">
                        <c:v>7.8719999999999999</c:v>
                      </c:pt>
                      <c:pt idx="199">
                        <c:v>7.798</c:v>
                      </c:pt>
                      <c:pt idx="200">
                        <c:v>7.7389999999999999</c:v>
                      </c:pt>
                      <c:pt idx="201">
                        <c:v>7.6879999999999997</c:v>
                      </c:pt>
                      <c:pt idx="202">
                        <c:v>7.6050000000000004</c:v>
                      </c:pt>
                      <c:pt idx="203">
                        <c:v>7.524</c:v>
                      </c:pt>
                      <c:pt idx="204">
                        <c:v>7.415</c:v>
                      </c:pt>
                      <c:pt idx="205">
                        <c:v>7.3789999999999996</c:v>
                      </c:pt>
                      <c:pt idx="206">
                        <c:v>7.3090000000000002</c:v>
                      </c:pt>
                      <c:pt idx="207">
                        <c:v>7.234</c:v>
                      </c:pt>
                      <c:pt idx="208">
                        <c:v>7.1609999999999996</c:v>
                      </c:pt>
                      <c:pt idx="209">
                        <c:v>7.0839999999999996</c:v>
                      </c:pt>
                      <c:pt idx="210">
                        <c:v>7.008</c:v>
                      </c:pt>
                      <c:pt idx="211">
                        <c:v>6.95</c:v>
                      </c:pt>
                      <c:pt idx="212">
                        <c:v>6.8979999999999997</c:v>
                      </c:pt>
                      <c:pt idx="213">
                        <c:v>6.867</c:v>
                      </c:pt>
                      <c:pt idx="214">
                        <c:v>6.7759999999999998</c:v>
                      </c:pt>
                      <c:pt idx="215">
                        <c:v>6.702</c:v>
                      </c:pt>
                      <c:pt idx="216">
                        <c:v>6.6440000000000001</c:v>
                      </c:pt>
                      <c:pt idx="217">
                        <c:v>6.5960000000000001</c:v>
                      </c:pt>
                      <c:pt idx="218">
                        <c:v>6.4710000000000001</c:v>
                      </c:pt>
                      <c:pt idx="219">
                        <c:v>6.3769999999999998</c:v>
                      </c:pt>
                      <c:pt idx="220">
                        <c:v>6.298</c:v>
                      </c:pt>
                      <c:pt idx="221">
                        <c:v>6.1970000000000001</c:v>
                      </c:pt>
                      <c:pt idx="222">
                        <c:v>6.1180000000000003</c:v>
                      </c:pt>
                      <c:pt idx="223">
                        <c:v>6.0579999999999998</c:v>
                      </c:pt>
                      <c:pt idx="224">
                        <c:v>6.0030000000000001</c:v>
                      </c:pt>
                      <c:pt idx="225">
                        <c:v>5.9450000000000003</c:v>
                      </c:pt>
                      <c:pt idx="226">
                        <c:v>5.8019999999999996</c:v>
                      </c:pt>
                      <c:pt idx="227">
                        <c:v>5.67</c:v>
                      </c:pt>
                      <c:pt idx="228">
                        <c:v>5.5970000000000004</c:v>
                      </c:pt>
                      <c:pt idx="229">
                        <c:v>5.5069999999999997</c:v>
                      </c:pt>
                      <c:pt idx="230">
                        <c:v>5.3310000000000004</c:v>
                      </c:pt>
                      <c:pt idx="231">
                        <c:v>5.24</c:v>
                      </c:pt>
                      <c:pt idx="232">
                        <c:v>5.1929999999999996</c:v>
                      </c:pt>
                      <c:pt idx="233">
                        <c:v>5.1120000000000001</c:v>
                      </c:pt>
                      <c:pt idx="234">
                        <c:v>5.0670000000000002</c:v>
                      </c:pt>
                      <c:pt idx="235">
                        <c:v>5.0199999999999996</c:v>
                      </c:pt>
                      <c:pt idx="236">
                        <c:v>4.9370000000000003</c:v>
                      </c:pt>
                      <c:pt idx="237">
                        <c:v>4.8869999999999996</c:v>
                      </c:pt>
                      <c:pt idx="238">
                        <c:v>4.7850000000000001</c:v>
                      </c:pt>
                      <c:pt idx="239">
                        <c:v>4.7050000000000001</c:v>
                      </c:pt>
                      <c:pt idx="240">
                        <c:v>4.6079999999999997</c:v>
                      </c:pt>
                      <c:pt idx="241">
                        <c:v>4.5490000000000004</c:v>
                      </c:pt>
                      <c:pt idx="242">
                        <c:v>4.4889999999999999</c:v>
                      </c:pt>
                      <c:pt idx="243">
                        <c:v>4.4089999999999998</c:v>
                      </c:pt>
                      <c:pt idx="244">
                        <c:v>4.3470000000000004</c:v>
                      </c:pt>
                      <c:pt idx="245">
                        <c:v>4.2859999999999996</c:v>
                      </c:pt>
                      <c:pt idx="246">
                        <c:v>4.2279999999999998</c:v>
                      </c:pt>
                      <c:pt idx="247">
                        <c:v>4.1849999999999996</c:v>
                      </c:pt>
                      <c:pt idx="248">
                        <c:v>4.149</c:v>
                      </c:pt>
                      <c:pt idx="249">
                        <c:v>4.1219999999999999</c:v>
                      </c:pt>
                      <c:pt idx="250">
                        <c:v>4.0640000000000001</c:v>
                      </c:pt>
                      <c:pt idx="251">
                        <c:v>3.9860000000000002</c:v>
                      </c:pt>
                      <c:pt idx="252">
                        <c:v>3.919</c:v>
                      </c:pt>
                      <c:pt idx="253">
                        <c:v>3.879</c:v>
                      </c:pt>
                      <c:pt idx="254">
                        <c:v>3.8279999999999998</c:v>
                      </c:pt>
                      <c:pt idx="255">
                        <c:v>3.778</c:v>
                      </c:pt>
                      <c:pt idx="256">
                        <c:v>3.7440000000000002</c:v>
                      </c:pt>
                      <c:pt idx="257">
                        <c:v>3.71</c:v>
                      </c:pt>
                      <c:pt idx="258">
                        <c:v>3.669</c:v>
                      </c:pt>
                      <c:pt idx="259">
                        <c:v>3.6339999999999999</c:v>
                      </c:pt>
                      <c:pt idx="260">
                        <c:v>3.581</c:v>
                      </c:pt>
                      <c:pt idx="261">
                        <c:v>3.5169999999999999</c:v>
                      </c:pt>
                      <c:pt idx="262">
                        <c:v>3.468</c:v>
                      </c:pt>
                      <c:pt idx="263">
                        <c:v>3.4009999999999998</c:v>
                      </c:pt>
                      <c:pt idx="264">
                        <c:v>3.3570000000000002</c:v>
                      </c:pt>
                      <c:pt idx="265">
                        <c:v>3.335</c:v>
                      </c:pt>
                      <c:pt idx="266">
                        <c:v>3.2879999999999998</c:v>
                      </c:pt>
                      <c:pt idx="267">
                        <c:v>3.2450000000000001</c:v>
                      </c:pt>
                      <c:pt idx="268">
                        <c:v>3.2149999999999999</c:v>
                      </c:pt>
                      <c:pt idx="269">
                        <c:v>3.1819999999999999</c:v>
                      </c:pt>
                      <c:pt idx="270">
                        <c:v>3.1520000000000001</c:v>
                      </c:pt>
                      <c:pt idx="271">
                        <c:v>3.1339999999999999</c:v>
                      </c:pt>
                      <c:pt idx="272">
                        <c:v>3.1040000000000001</c:v>
                      </c:pt>
                      <c:pt idx="273">
                        <c:v>3.093</c:v>
                      </c:pt>
                      <c:pt idx="274">
                        <c:v>3.0529999999999999</c:v>
                      </c:pt>
                      <c:pt idx="275">
                        <c:v>3.0019999999999998</c:v>
                      </c:pt>
                      <c:pt idx="276">
                        <c:v>2.972</c:v>
                      </c:pt>
                      <c:pt idx="277">
                        <c:v>2.9580000000000002</c:v>
                      </c:pt>
                      <c:pt idx="278">
                        <c:v>2.923</c:v>
                      </c:pt>
                      <c:pt idx="279">
                        <c:v>2.8919999999999999</c:v>
                      </c:pt>
                      <c:pt idx="280">
                        <c:v>2.8719999999999999</c:v>
                      </c:pt>
                      <c:pt idx="281">
                        <c:v>2.8519999999999999</c:v>
                      </c:pt>
                      <c:pt idx="282">
                        <c:v>2.835</c:v>
                      </c:pt>
                      <c:pt idx="283">
                        <c:v>2.819</c:v>
                      </c:pt>
                      <c:pt idx="284">
                        <c:v>2.81</c:v>
                      </c:pt>
                      <c:pt idx="285">
                        <c:v>2.802</c:v>
                      </c:pt>
                      <c:pt idx="286">
                        <c:v>2.7810000000000001</c:v>
                      </c:pt>
                      <c:pt idx="287">
                        <c:v>2.7530000000000001</c:v>
                      </c:pt>
                      <c:pt idx="288">
                        <c:v>2.7360000000000002</c:v>
                      </c:pt>
                      <c:pt idx="289">
                        <c:v>2.718</c:v>
                      </c:pt>
                      <c:pt idx="290">
                        <c:v>2.69</c:v>
                      </c:pt>
                      <c:pt idx="291">
                        <c:v>2.6629999999999998</c:v>
                      </c:pt>
                      <c:pt idx="292">
                        <c:v>2.6440000000000001</c:v>
                      </c:pt>
                      <c:pt idx="293">
                        <c:v>2.6219999999999999</c:v>
                      </c:pt>
                      <c:pt idx="294">
                        <c:v>2.6070000000000002</c:v>
                      </c:pt>
                      <c:pt idx="295">
                        <c:v>2.593</c:v>
                      </c:pt>
                      <c:pt idx="296">
                        <c:v>2.585</c:v>
                      </c:pt>
                      <c:pt idx="297">
                        <c:v>2.5790000000000002</c:v>
                      </c:pt>
                      <c:pt idx="298">
                        <c:v>2.569</c:v>
                      </c:pt>
                      <c:pt idx="299">
                        <c:v>2.5379999999999998</c:v>
                      </c:pt>
                      <c:pt idx="300">
                        <c:v>2.52</c:v>
                      </c:pt>
                      <c:pt idx="301">
                        <c:v>2.504</c:v>
                      </c:pt>
                      <c:pt idx="302">
                        <c:v>2.492</c:v>
                      </c:pt>
                      <c:pt idx="303">
                        <c:v>2.4750000000000001</c:v>
                      </c:pt>
                      <c:pt idx="304">
                        <c:v>2.4660000000000002</c:v>
                      </c:pt>
                      <c:pt idx="305">
                        <c:v>2.4590000000000001</c:v>
                      </c:pt>
                      <c:pt idx="306">
                        <c:v>2.4489999999999998</c:v>
                      </c:pt>
                      <c:pt idx="307">
                        <c:v>2.44</c:v>
                      </c:pt>
                      <c:pt idx="308">
                        <c:v>2.44</c:v>
                      </c:pt>
                      <c:pt idx="309">
                        <c:v>2.4359999999999999</c:v>
                      </c:pt>
                      <c:pt idx="310">
                        <c:v>2.4289999999999998</c:v>
                      </c:pt>
                      <c:pt idx="311">
                        <c:v>2.415</c:v>
                      </c:pt>
                      <c:pt idx="312">
                        <c:v>2.4060000000000001</c:v>
                      </c:pt>
                      <c:pt idx="313">
                        <c:v>2.4</c:v>
                      </c:pt>
                      <c:pt idx="314">
                        <c:v>2.3839999999999999</c:v>
                      </c:pt>
                      <c:pt idx="315">
                        <c:v>2.375</c:v>
                      </c:pt>
                      <c:pt idx="316">
                        <c:v>2.367</c:v>
                      </c:pt>
                      <c:pt idx="317">
                        <c:v>2.36</c:v>
                      </c:pt>
                      <c:pt idx="318">
                        <c:v>2.3519999999999999</c:v>
                      </c:pt>
                      <c:pt idx="319">
                        <c:v>2.343</c:v>
                      </c:pt>
                      <c:pt idx="320">
                        <c:v>2.3370000000000002</c:v>
                      </c:pt>
                      <c:pt idx="321">
                        <c:v>2.331</c:v>
                      </c:pt>
                      <c:pt idx="322">
                        <c:v>2.3140000000000001</c:v>
                      </c:pt>
                      <c:pt idx="323">
                        <c:v>2.2930000000000001</c:v>
                      </c:pt>
                      <c:pt idx="324">
                        <c:v>2.2869999999999999</c:v>
                      </c:pt>
                      <c:pt idx="325">
                        <c:v>2.2829999999999999</c:v>
                      </c:pt>
                      <c:pt idx="326">
                        <c:v>2.2709999999999999</c:v>
                      </c:pt>
                      <c:pt idx="327">
                        <c:v>2.2650000000000001</c:v>
                      </c:pt>
                      <c:pt idx="328">
                        <c:v>2.2549999999999999</c:v>
                      </c:pt>
                      <c:pt idx="329">
                        <c:v>2.2480000000000002</c:v>
                      </c:pt>
                      <c:pt idx="330">
                        <c:v>2.242</c:v>
                      </c:pt>
                      <c:pt idx="331">
                        <c:v>2.234</c:v>
                      </c:pt>
                      <c:pt idx="332">
                        <c:v>2.2280000000000002</c:v>
                      </c:pt>
                      <c:pt idx="333">
                        <c:v>2.2189999999999999</c:v>
                      </c:pt>
                      <c:pt idx="334">
                        <c:v>2.2069999999999999</c:v>
                      </c:pt>
                      <c:pt idx="335">
                        <c:v>2.1909999999999998</c:v>
                      </c:pt>
                      <c:pt idx="336">
                        <c:v>2.1720000000000002</c:v>
                      </c:pt>
                      <c:pt idx="337">
                        <c:v>2.165</c:v>
                      </c:pt>
                      <c:pt idx="338">
                        <c:v>2.149</c:v>
                      </c:pt>
                      <c:pt idx="339">
                        <c:v>2.1309999999999998</c:v>
                      </c:pt>
                      <c:pt idx="340">
                        <c:v>2.121</c:v>
                      </c:pt>
                      <c:pt idx="341">
                        <c:v>2.1070000000000002</c:v>
                      </c:pt>
                      <c:pt idx="342">
                        <c:v>2.0979999999999999</c:v>
                      </c:pt>
                      <c:pt idx="343">
                        <c:v>2.0880000000000001</c:v>
                      </c:pt>
                      <c:pt idx="344">
                        <c:v>2.0830000000000002</c:v>
                      </c:pt>
                      <c:pt idx="345">
                        <c:v>2.08</c:v>
                      </c:pt>
                      <c:pt idx="346">
                        <c:v>2.0699999999999998</c:v>
                      </c:pt>
                      <c:pt idx="347">
                        <c:v>2.0499999999999998</c:v>
                      </c:pt>
                      <c:pt idx="348">
                        <c:v>2.0419999999999998</c:v>
                      </c:pt>
                      <c:pt idx="349">
                        <c:v>2.0329999999999999</c:v>
                      </c:pt>
                      <c:pt idx="350">
                        <c:v>2.02</c:v>
                      </c:pt>
                      <c:pt idx="351">
                        <c:v>2.0059999999999998</c:v>
                      </c:pt>
                      <c:pt idx="352">
                        <c:v>1.9990000000000001</c:v>
                      </c:pt>
                      <c:pt idx="353">
                        <c:v>1.9910000000000001</c:v>
                      </c:pt>
                      <c:pt idx="354">
                        <c:v>1.9850000000000001</c:v>
                      </c:pt>
                      <c:pt idx="355">
                        <c:v>1.978</c:v>
                      </c:pt>
                      <c:pt idx="356">
                        <c:v>1.97</c:v>
                      </c:pt>
                      <c:pt idx="357">
                        <c:v>1.9570000000000001</c:v>
                      </c:pt>
                      <c:pt idx="358">
                        <c:v>1.946</c:v>
                      </c:pt>
                      <c:pt idx="359">
                        <c:v>1.93</c:v>
                      </c:pt>
                      <c:pt idx="360">
                        <c:v>1.9179999999999999</c:v>
                      </c:pt>
                      <c:pt idx="361">
                        <c:v>1.911</c:v>
                      </c:pt>
                      <c:pt idx="362">
                        <c:v>1.897</c:v>
                      </c:pt>
                      <c:pt idx="363">
                        <c:v>1.88</c:v>
                      </c:pt>
                      <c:pt idx="364">
                        <c:v>1.875</c:v>
                      </c:pt>
                      <c:pt idx="365">
                        <c:v>1.8660000000000001</c:v>
                      </c:pt>
                      <c:pt idx="366">
                        <c:v>1.86</c:v>
                      </c:pt>
                      <c:pt idx="367">
                        <c:v>1.85</c:v>
                      </c:pt>
                      <c:pt idx="368">
                        <c:v>1.847</c:v>
                      </c:pt>
                      <c:pt idx="369">
                        <c:v>1.8420000000000001</c:v>
                      </c:pt>
                      <c:pt idx="370">
                        <c:v>1.8340000000000001</c:v>
                      </c:pt>
                      <c:pt idx="371">
                        <c:v>1.819</c:v>
                      </c:pt>
                      <c:pt idx="372">
                        <c:v>1.8069999999999999</c:v>
                      </c:pt>
                      <c:pt idx="373">
                        <c:v>1.802</c:v>
                      </c:pt>
                      <c:pt idx="374">
                        <c:v>1.788</c:v>
                      </c:pt>
                      <c:pt idx="375">
                        <c:v>1.7829999999999999</c:v>
                      </c:pt>
                      <c:pt idx="376">
                        <c:v>1.776</c:v>
                      </c:pt>
                      <c:pt idx="377">
                        <c:v>1.768</c:v>
                      </c:pt>
                      <c:pt idx="378">
                        <c:v>1.7589999999999999</c:v>
                      </c:pt>
                      <c:pt idx="379">
                        <c:v>1.7529999999999999</c:v>
                      </c:pt>
                      <c:pt idx="380">
                        <c:v>1.75</c:v>
                      </c:pt>
                      <c:pt idx="381">
                        <c:v>1.7490000000000001</c:v>
                      </c:pt>
                      <c:pt idx="382">
                        <c:v>1.7430000000000001</c:v>
                      </c:pt>
                      <c:pt idx="383">
                        <c:v>1.7330000000000001</c:v>
                      </c:pt>
                      <c:pt idx="384">
                        <c:v>1.7230000000000001</c:v>
                      </c:pt>
                      <c:pt idx="385">
                        <c:v>1.72</c:v>
                      </c:pt>
                      <c:pt idx="386">
                        <c:v>1.714</c:v>
                      </c:pt>
                      <c:pt idx="387">
                        <c:v>1.7070000000000001</c:v>
                      </c:pt>
                      <c:pt idx="388">
                        <c:v>1.704</c:v>
                      </c:pt>
                      <c:pt idx="389">
                        <c:v>1.6970000000000001</c:v>
                      </c:pt>
                      <c:pt idx="390">
                        <c:v>1.6910000000000001</c:v>
                      </c:pt>
                      <c:pt idx="391">
                        <c:v>1.6830000000000001</c:v>
                      </c:pt>
                      <c:pt idx="392">
                        <c:v>1.6759999999999999</c:v>
                      </c:pt>
                      <c:pt idx="393">
                        <c:v>1.675</c:v>
                      </c:pt>
                      <c:pt idx="394">
                        <c:v>1.673</c:v>
                      </c:pt>
                      <c:pt idx="395">
                        <c:v>1.6619999999999999</c:v>
                      </c:pt>
                      <c:pt idx="396">
                        <c:v>1.6539999999999999</c:v>
                      </c:pt>
                      <c:pt idx="397">
                        <c:v>1.6539999999999999</c:v>
                      </c:pt>
                      <c:pt idx="398">
                        <c:v>1.645</c:v>
                      </c:pt>
                      <c:pt idx="399">
                        <c:v>1.639</c:v>
                      </c:pt>
                      <c:pt idx="400">
                        <c:v>1.6359999999999999</c:v>
                      </c:pt>
                      <c:pt idx="401">
                        <c:v>1.631</c:v>
                      </c:pt>
                      <c:pt idx="402">
                        <c:v>1.625</c:v>
                      </c:pt>
                      <c:pt idx="403">
                        <c:v>1.6220000000000001</c:v>
                      </c:pt>
                      <c:pt idx="404">
                        <c:v>1.617</c:v>
                      </c:pt>
                      <c:pt idx="405">
                        <c:v>1.6140000000000001</c:v>
                      </c:pt>
                      <c:pt idx="406">
                        <c:v>1.61</c:v>
                      </c:pt>
                      <c:pt idx="407">
                        <c:v>1.601</c:v>
                      </c:pt>
                      <c:pt idx="408">
                        <c:v>1.595</c:v>
                      </c:pt>
                      <c:pt idx="409">
                        <c:v>1.59</c:v>
                      </c:pt>
                      <c:pt idx="410">
                        <c:v>1.5840000000000001</c:v>
                      </c:pt>
                      <c:pt idx="411">
                        <c:v>1.571</c:v>
                      </c:pt>
                      <c:pt idx="412">
                        <c:v>1.5589999999999999</c:v>
                      </c:pt>
                      <c:pt idx="413">
                        <c:v>1.55</c:v>
                      </c:pt>
                      <c:pt idx="414">
                        <c:v>1.5409999999999999</c:v>
                      </c:pt>
                      <c:pt idx="415">
                        <c:v>1.5329999999999999</c:v>
                      </c:pt>
                      <c:pt idx="416">
                        <c:v>1.5309999999999999</c:v>
                      </c:pt>
                      <c:pt idx="417">
                        <c:v>1.526</c:v>
                      </c:pt>
                      <c:pt idx="418">
                        <c:v>1.522</c:v>
                      </c:pt>
                      <c:pt idx="419">
                        <c:v>1.514</c:v>
                      </c:pt>
                      <c:pt idx="420">
                        <c:v>1.5049999999999999</c:v>
                      </c:pt>
                      <c:pt idx="421">
                        <c:v>1.502</c:v>
                      </c:pt>
                      <c:pt idx="422">
                        <c:v>1.5009999999999999</c:v>
                      </c:pt>
                      <c:pt idx="423">
                        <c:v>1.496</c:v>
                      </c:pt>
                      <c:pt idx="424">
                        <c:v>1.492</c:v>
                      </c:pt>
                      <c:pt idx="425">
                        <c:v>1.4830000000000001</c:v>
                      </c:pt>
                      <c:pt idx="426">
                        <c:v>1.478</c:v>
                      </c:pt>
                      <c:pt idx="427">
                        <c:v>1.4750000000000001</c:v>
                      </c:pt>
                      <c:pt idx="428">
                        <c:v>1.478</c:v>
                      </c:pt>
                      <c:pt idx="429">
                        <c:v>1.476</c:v>
                      </c:pt>
                      <c:pt idx="430">
                        <c:v>1.472</c:v>
                      </c:pt>
                      <c:pt idx="431">
                        <c:v>1.47</c:v>
                      </c:pt>
                      <c:pt idx="432">
                        <c:v>1.466</c:v>
                      </c:pt>
                      <c:pt idx="433">
                        <c:v>1.4650000000000001</c:v>
                      </c:pt>
                      <c:pt idx="434">
                        <c:v>1.462</c:v>
                      </c:pt>
                      <c:pt idx="435">
                        <c:v>1.4610000000000001</c:v>
                      </c:pt>
                      <c:pt idx="436">
                        <c:v>1.4590000000000001</c:v>
                      </c:pt>
                      <c:pt idx="437">
                        <c:v>1.458</c:v>
                      </c:pt>
                      <c:pt idx="438">
                        <c:v>1.454</c:v>
                      </c:pt>
                      <c:pt idx="439">
                        <c:v>1.454</c:v>
                      </c:pt>
                      <c:pt idx="440">
                        <c:v>1.454</c:v>
                      </c:pt>
                      <c:pt idx="441">
                        <c:v>1.454</c:v>
                      </c:pt>
                      <c:pt idx="442">
                        <c:v>1.4510000000000001</c:v>
                      </c:pt>
                      <c:pt idx="443">
                        <c:v>1.4470000000000001</c:v>
                      </c:pt>
                      <c:pt idx="444">
                        <c:v>1.4430000000000001</c:v>
                      </c:pt>
                      <c:pt idx="445">
                        <c:v>1.4430000000000001</c:v>
                      </c:pt>
                      <c:pt idx="446">
                        <c:v>1.4390000000000001</c:v>
                      </c:pt>
                      <c:pt idx="447">
                        <c:v>1.4350000000000001</c:v>
                      </c:pt>
                      <c:pt idx="448">
                        <c:v>1.4350000000000001</c:v>
                      </c:pt>
                      <c:pt idx="449">
                        <c:v>1.4319999999999999</c:v>
                      </c:pt>
                      <c:pt idx="450">
                        <c:v>1.429</c:v>
                      </c:pt>
                      <c:pt idx="451">
                        <c:v>1.4279999999999999</c:v>
                      </c:pt>
                      <c:pt idx="452">
                        <c:v>1.4279999999999999</c:v>
                      </c:pt>
                      <c:pt idx="453">
                        <c:v>1.427</c:v>
                      </c:pt>
                      <c:pt idx="454">
                        <c:v>1.425</c:v>
                      </c:pt>
                      <c:pt idx="455">
                        <c:v>1.423</c:v>
                      </c:pt>
                      <c:pt idx="456">
                        <c:v>1.4219999999999999</c:v>
                      </c:pt>
                      <c:pt idx="457">
                        <c:v>1.4219999999999999</c:v>
                      </c:pt>
                      <c:pt idx="458">
                        <c:v>1.42</c:v>
                      </c:pt>
                      <c:pt idx="459">
                        <c:v>1.4179999999999999</c:v>
                      </c:pt>
                      <c:pt idx="460">
                        <c:v>1.415</c:v>
                      </c:pt>
                      <c:pt idx="461">
                        <c:v>1.41</c:v>
                      </c:pt>
                      <c:pt idx="462">
                        <c:v>1.407</c:v>
                      </c:pt>
                      <c:pt idx="463">
                        <c:v>1.407</c:v>
                      </c:pt>
                      <c:pt idx="464">
                        <c:v>1.405</c:v>
                      </c:pt>
                      <c:pt idx="465">
                        <c:v>1.405</c:v>
                      </c:pt>
                      <c:pt idx="466">
                        <c:v>1.401</c:v>
                      </c:pt>
                      <c:pt idx="467">
                        <c:v>1.3979999999999999</c:v>
                      </c:pt>
                      <c:pt idx="468">
                        <c:v>1.393</c:v>
                      </c:pt>
                      <c:pt idx="469">
                        <c:v>1.3919999999999999</c:v>
                      </c:pt>
                      <c:pt idx="470">
                        <c:v>1.391</c:v>
                      </c:pt>
                      <c:pt idx="471">
                        <c:v>1.3839999999999999</c:v>
                      </c:pt>
                      <c:pt idx="472">
                        <c:v>1.381</c:v>
                      </c:pt>
                      <c:pt idx="473">
                        <c:v>1.379</c:v>
                      </c:pt>
                      <c:pt idx="474">
                        <c:v>1.3759999999999999</c:v>
                      </c:pt>
                      <c:pt idx="475">
                        <c:v>1.371</c:v>
                      </c:pt>
                      <c:pt idx="476">
                        <c:v>1.3680000000000001</c:v>
                      </c:pt>
                      <c:pt idx="477">
                        <c:v>1.3680000000000001</c:v>
                      </c:pt>
                      <c:pt idx="478">
                        <c:v>1.3660000000000001</c:v>
                      </c:pt>
                      <c:pt idx="479">
                        <c:v>1.3620000000000001</c:v>
                      </c:pt>
                      <c:pt idx="480">
                        <c:v>1.3560000000000001</c:v>
                      </c:pt>
                      <c:pt idx="481">
                        <c:v>1.355</c:v>
                      </c:pt>
                      <c:pt idx="482">
                        <c:v>1.349</c:v>
                      </c:pt>
                      <c:pt idx="483">
                        <c:v>1.3440000000000001</c:v>
                      </c:pt>
                      <c:pt idx="484">
                        <c:v>1.343</c:v>
                      </c:pt>
                      <c:pt idx="485">
                        <c:v>1.339</c:v>
                      </c:pt>
                      <c:pt idx="486">
                        <c:v>1.335</c:v>
                      </c:pt>
                      <c:pt idx="487">
                        <c:v>1.333</c:v>
                      </c:pt>
                      <c:pt idx="488">
                        <c:v>1.333</c:v>
                      </c:pt>
                      <c:pt idx="489">
                        <c:v>1.333</c:v>
                      </c:pt>
                      <c:pt idx="490">
                        <c:v>1.3320000000000001</c:v>
                      </c:pt>
                      <c:pt idx="491">
                        <c:v>1.3280000000000001</c:v>
                      </c:pt>
                      <c:pt idx="492">
                        <c:v>1.3260000000000001</c:v>
                      </c:pt>
                      <c:pt idx="493">
                        <c:v>1.325</c:v>
                      </c:pt>
                      <c:pt idx="494">
                        <c:v>1.319</c:v>
                      </c:pt>
                      <c:pt idx="495">
                        <c:v>1.3149999999999999</c:v>
                      </c:pt>
                      <c:pt idx="496">
                        <c:v>1.3109999999999999</c:v>
                      </c:pt>
                      <c:pt idx="497">
                        <c:v>1.3080000000000001</c:v>
                      </c:pt>
                      <c:pt idx="498">
                        <c:v>1.306</c:v>
                      </c:pt>
                      <c:pt idx="499">
                        <c:v>1.3029999999999999</c:v>
                      </c:pt>
                      <c:pt idx="500">
                        <c:v>1.302</c:v>
                      </c:pt>
                      <c:pt idx="501">
                        <c:v>1.3</c:v>
                      </c:pt>
                      <c:pt idx="502">
                        <c:v>1.298</c:v>
                      </c:pt>
                      <c:pt idx="503">
                        <c:v>1.2949999999999999</c:v>
                      </c:pt>
                      <c:pt idx="504">
                        <c:v>1.2909999999999999</c:v>
                      </c:pt>
                      <c:pt idx="505">
                        <c:v>1.29</c:v>
                      </c:pt>
                      <c:pt idx="506">
                        <c:v>1.2849999999999999</c:v>
                      </c:pt>
                      <c:pt idx="507">
                        <c:v>1.2829999999999999</c:v>
                      </c:pt>
                      <c:pt idx="508">
                        <c:v>1.278</c:v>
                      </c:pt>
                      <c:pt idx="509">
                        <c:v>1.276</c:v>
                      </c:pt>
                      <c:pt idx="510">
                        <c:v>1.2749999999999999</c:v>
                      </c:pt>
                      <c:pt idx="511">
                        <c:v>1.274</c:v>
                      </c:pt>
                      <c:pt idx="512">
                        <c:v>1.2709999999999999</c:v>
                      </c:pt>
                      <c:pt idx="513">
                        <c:v>1.2689999999999999</c:v>
                      </c:pt>
                      <c:pt idx="514">
                        <c:v>1.266</c:v>
                      </c:pt>
                      <c:pt idx="515">
                        <c:v>1.2649999999999999</c:v>
                      </c:pt>
                      <c:pt idx="516">
                        <c:v>1.262</c:v>
                      </c:pt>
                      <c:pt idx="517">
                        <c:v>1.262</c:v>
                      </c:pt>
                      <c:pt idx="518">
                        <c:v>1.26</c:v>
                      </c:pt>
                      <c:pt idx="519">
                        <c:v>1.2549999999999999</c:v>
                      </c:pt>
                      <c:pt idx="520">
                        <c:v>1.254</c:v>
                      </c:pt>
                      <c:pt idx="521">
                        <c:v>1.2509999999999999</c:v>
                      </c:pt>
                      <c:pt idx="522">
                        <c:v>1.2490000000000001</c:v>
                      </c:pt>
                      <c:pt idx="523">
                        <c:v>1.246</c:v>
                      </c:pt>
                      <c:pt idx="524">
                        <c:v>1.2450000000000001</c:v>
                      </c:pt>
                      <c:pt idx="525">
                        <c:v>1.2430000000000001</c:v>
                      </c:pt>
                      <c:pt idx="526">
                        <c:v>1.2430000000000001</c:v>
                      </c:pt>
                      <c:pt idx="527">
                        <c:v>1.2430000000000001</c:v>
                      </c:pt>
                      <c:pt idx="528">
                        <c:v>1.24</c:v>
                      </c:pt>
                      <c:pt idx="529">
                        <c:v>1.24</c:v>
                      </c:pt>
                      <c:pt idx="530">
                        <c:v>1.24</c:v>
                      </c:pt>
                      <c:pt idx="531">
                        <c:v>1.236</c:v>
                      </c:pt>
                      <c:pt idx="532">
                        <c:v>1.234</c:v>
                      </c:pt>
                      <c:pt idx="533">
                        <c:v>1.23</c:v>
                      </c:pt>
                      <c:pt idx="534">
                        <c:v>1.228</c:v>
                      </c:pt>
                      <c:pt idx="535">
                        <c:v>1.226</c:v>
                      </c:pt>
                      <c:pt idx="536">
                        <c:v>1.2230000000000001</c:v>
                      </c:pt>
                      <c:pt idx="537">
                        <c:v>1.222</c:v>
                      </c:pt>
                      <c:pt idx="538">
                        <c:v>1.2210000000000001</c:v>
                      </c:pt>
                      <c:pt idx="539">
                        <c:v>1.2190000000000001</c:v>
                      </c:pt>
                      <c:pt idx="540">
                        <c:v>1.2190000000000001</c:v>
                      </c:pt>
                      <c:pt idx="541">
                        <c:v>1.2170000000000001</c:v>
                      </c:pt>
                      <c:pt idx="542">
                        <c:v>1.214</c:v>
                      </c:pt>
                      <c:pt idx="543">
                        <c:v>1.2110000000000001</c:v>
                      </c:pt>
                      <c:pt idx="544">
                        <c:v>1.2090000000000001</c:v>
                      </c:pt>
                      <c:pt idx="545">
                        <c:v>1.206</c:v>
                      </c:pt>
                      <c:pt idx="546">
                        <c:v>1.202</c:v>
                      </c:pt>
                      <c:pt idx="547">
                        <c:v>1.2010000000000001</c:v>
                      </c:pt>
                      <c:pt idx="548">
                        <c:v>1.1990000000000001</c:v>
                      </c:pt>
                      <c:pt idx="549">
                        <c:v>1.1970000000000001</c:v>
                      </c:pt>
                      <c:pt idx="550">
                        <c:v>1.1970000000000001</c:v>
                      </c:pt>
                      <c:pt idx="551">
                        <c:v>1.1990000000000001</c:v>
                      </c:pt>
                      <c:pt idx="552">
                        <c:v>1.198</c:v>
                      </c:pt>
                      <c:pt idx="553">
                        <c:v>1.1970000000000001</c:v>
                      </c:pt>
                      <c:pt idx="554">
                        <c:v>1.196</c:v>
                      </c:pt>
                      <c:pt idx="555">
                        <c:v>1.1930000000000001</c:v>
                      </c:pt>
                      <c:pt idx="556">
                        <c:v>1.1910000000000001</c:v>
                      </c:pt>
                      <c:pt idx="557">
                        <c:v>1.1890000000000001</c:v>
                      </c:pt>
                      <c:pt idx="558">
                        <c:v>1.1859999999999999</c:v>
                      </c:pt>
                      <c:pt idx="559">
                        <c:v>1.1830000000000001</c:v>
                      </c:pt>
                      <c:pt idx="560">
                        <c:v>1.18</c:v>
                      </c:pt>
                      <c:pt idx="561">
                        <c:v>1.1779999999999999</c:v>
                      </c:pt>
                      <c:pt idx="562">
                        <c:v>1.1779999999999999</c:v>
                      </c:pt>
                      <c:pt idx="563">
                        <c:v>1.175</c:v>
                      </c:pt>
                      <c:pt idx="564">
                        <c:v>1.17</c:v>
                      </c:pt>
                      <c:pt idx="565">
                        <c:v>1.1659999999999999</c:v>
                      </c:pt>
                      <c:pt idx="566">
                        <c:v>1.1619999999999999</c:v>
                      </c:pt>
                      <c:pt idx="567">
                        <c:v>1.1599999999999999</c:v>
                      </c:pt>
                      <c:pt idx="568">
                        <c:v>1.1539999999999999</c:v>
                      </c:pt>
                      <c:pt idx="569">
                        <c:v>1.151</c:v>
                      </c:pt>
                      <c:pt idx="570">
                        <c:v>1.145</c:v>
                      </c:pt>
                      <c:pt idx="571">
                        <c:v>1.1399999999999999</c:v>
                      </c:pt>
                      <c:pt idx="572">
                        <c:v>1.135</c:v>
                      </c:pt>
                      <c:pt idx="573">
                        <c:v>1.1339999999999999</c:v>
                      </c:pt>
                      <c:pt idx="574">
                        <c:v>1.137</c:v>
                      </c:pt>
                      <c:pt idx="575">
                        <c:v>1.137</c:v>
                      </c:pt>
                      <c:pt idx="576">
                        <c:v>1.141</c:v>
                      </c:pt>
                      <c:pt idx="577">
                        <c:v>1.1419999999999999</c:v>
                      </c:pt>
                      <c:pt idx="578">
                        <c:v>1.145</c:v>
                      </c:pt>
                      <c:pt idx="579">
                        <c:v>1.1419999999999999</c:v>
                      </c:pt>
                      <c:pt idx="580">
                        <c:v>1.1419999999999999</c:v>
                      </c:pt>
                      <c:pt idx="581">
                        <c:v>1.1399999999999999</c:v>
                      </c:pt>
                      <c:pt idx="582">
                        <c:v>1.137</c:v>
                      </c:pt>
                      <c:pt idx="583">
                        <c:v>1.1359999999999999</c:v>
                      </c:pt>
                      <c:pt idx="584">
                        <c:v>1.1359999999999999</c:v>
                      </c:pt>
                      <c:pt idx="585">
                        <c:v>1.1319999999999999</c:v>
                      </c:pt>
                      <c:pt idx="586">
                        <c:v>1.135</c:v>
                      </c:pt>
                      <c:pt idx="587">
                        <c:v>1.1339999999999999</c:v>
                      </c:pt>
                      <c:pt idx="588">
                        <c:v>1.133</c:v>
                      </c:pt>
                      <c:pt idx="589">
                        <c:v>1.1319999999999999</c:v>
                      </c:pt>
                      <c:pt idx="590">
                        <c:v>1.1299999999999999</c:v>
                      </c:pt>
                      <c:pt idx="591">
                        <c:v>1.1279999999999999</c:v>
                      </c:pt>
                      <c:pt idx="592">
                        <c:v>1.1259999999999999</c:v>
                      </c:pt>
                      <c:pt idx="593">
                        <c:v>1.1220000000000001</c:v>
                      </c:pt>
                      <c:pt idx="594">
                        <c:v>1.121</c:v>
                      </c:pt>
                      <c:pt idx="595">
                        <c:v>1.121</c:v>
                      </c:pt>
                      <c:pt idx="596">
                        <c:v>1.117</c:v>
                      </c:pt>
                      <c:pt idx="597">
                        <c:v>1.1140000000000001</c:v>
                      </c:pt>
                      <c:pt idx="598">
                        <c:v>1.1180000000000001</c:v>
                      </c:pt>
                      <c:pt idx="599">
                        <c:v>1.115</c:v>
                      </c:pt>
                      <c:pt idx="600">
                        <c:v>1.1140000000000001</c:v>
                      </c:pt>
                      <c:pt idx="601">
                        <c:v>1.1100000000000001</c:v>
                      </c:pt>
                      <c:pt idx="602">
                        <c:v>1.1060000000000001</c:v>
                      </c:pt>
                      <c:pt idx="603">
                        <c:v>1.103</c:v>
                      </c:pt>
                      <c:pt idx="604">
                        <c:v>1.0980000000000001</c:v>
                      </c:pt>
                      <c:pt idx="605">
                        <c:v>1.093</c:v>
                      </c:pt>
                      <c:pt idx="606">
                        <c:v>1.0920000000000001</c:v>
                      </c:pt>
                      <c:pt idx="607">
                        <c:v>1.091</c:v>
                      </c:pt>
                      <c:pt idx="608">
                        <c:v>1.0880000000000001</c:v>
                      </c:pt>
                      <c:pt idx="609">
                        <c:v>1.0840000000000001</c:v>
                      </c:pt>
                      <c:pt idx="610">
                        <c:v>1.0840000000000001</c:v>
                      </c:pt>
                      <c:pt idx="611">
                        <c:v>1.08</c:v>
                      </c:pt>
                      <c:pt idx="612">
                        <c:v>1.079</c:v>
                      </c:pt>
                      <c:pt idx="613">
                        <c:v>1.0760000000000001</c:v>
                      </c:pt>
                      <c:pt idx="614">
                        <c:v>1.0720000000000001</c:v>
                      </c:pt>
                      <c:pt idx="615">
                        <c:v>1.0680000000000001</c:v>
                      </c:pt>
                      <c:pt idx="616">
                        <c:v>1.0640000000000001</c:v>
                      </c:pt>
                      <c:pt idx="617">
                        <c:v>1.0589999999999999</c:v>
                      </c:pt>
                      <c:pt idx="618">
                        <c:v>1.06</c:v>
                      </c:pt>
                      <c:pt idx="619">
                        <c:v>1.0580000000000001</c:v>
                      </c:pt>
                      <c:pt idx="620">
                        <c:v>1.0569999999999999</c:v>
                      </c:pt>
                      <c:pt idx="621">
                        <c:v>1.052</c:v>
                      </c:pt>
                      <c:pt idx="622">
                        <c:v>1.052</c:v>
                      </c:pt>
                      <c:pt idx="623">
                        <c:v>1.052</c:v>
                      </c:pt>
                      <c:pt idx="624">
                        <c:v>1.054</c:v>
                      </c:pt>
                      <c:pt idx="625">
                        <c:v>1.0509999999999999</c:v>
                      </c:pt>
                      <c:pt idx="626">
                        <c:v>1.0489999999999999</c:v>
                      </c:pt>
                      <c:pt idx="627">
                        <c:v>1.0489999999999999</c:v>
                      </c:pt>
                      <c:pt idx="628">
                        <c:v>1.0469999999999999</c:v>
                      </c:pt>
                      <c:pt idx="629">
                        <c:v>1.0469999999999999</c:v>
                      </c:pt>
                      <c:pt idx="630">
                        <c:v>1.0469999999999999</c:v>
                      </c:pt>
                      <c:pt idx="631">
                        <c:v>1.0449999999999999</c:v>
                      </c:pt>
                      <c:pt idx="632">
                        <c:v>1.044</c:v>
                      </c:pt>
                      <c:pt idx="633">
                        <c:v>1.04</c:v>
                      </c:pt>
                      <c:pt idx="634">
                        <c:v>1.044</c:v>
                      </c:pt>
                      <c:pt idx="635">
                        <c:v>1.0449999999999999</c:v>
                      </c:pt>
                      <c:pt idx="636">
                        <c:v>1.048</c:v>
                      </c:pt>
                      <c:pt idx="637">
                        <c:v>1.0449999999999999</c:v>
                      </c:pt>
                      <c:pt idx="638">
                        <c:v>1.0429999999999999</c:v>
                      </c:pt>
                      <c:pt idx="639">
                        <c:v>1.044</c:v>
                      </c:pt>
                      <c:pt idx="640">
                        <c:v>1.044</c:v>
                      </c:pt>
                      <c:pt idx="641">
                        <c:v>1.042</c:v>
                      </c:pt>
                      <c:pt idx="642">
                        <c:v>1.0429999999999999</c:v>
                      </c:pt>
                      <c:pt idx="643">
                        <c:v>1.042</c:v>
                      </c:pt>
                      <c:pt idx="644">
                        <c:v>1.0429999999999999</c:v>
                      </c:pt>
                      <c:pt idx="645">
                        <c:v>1.0409999999999999</c:v>
                      </c:pt>
                      <c:pt idx="646">
                        <c:v>1.0449999999999999</c:v>
                      </c:pt>
                      <c:pt idx="647">
                        <c:v>1.044</c:v>
                      </c:pt>
                      <c:pt idx="648">
                        <c:v>1.046</c:v>
                      </c:pt>
                      <c:pt idx="649">
                        <c:v>1.046</c:v>
                      </c:pt>
                      <c:pt idx="650">
                        <c:v>1.0509999999999999</c:v>
                      </c:pt>
                      <c:pt idx="651">
                        <c:v>1.048</c:v>
                      </c:pt>
                      <c:pt idx="652">
                        <c:v>1.046</c:v>
                      </c:pt>
                      <c:pt idx="653">
                        <c:v>1.0449999999999999</c:v>
                      </c:pt>
                      <c:pt idx="654">
                        <c:v>1.044</c:v>
                      </c:pt>
                      <c:pt idx="655">
                        <c:v>1.0429999999999999</c:v>
                      </c:pt>
                      <c:pt idx="656">
                        <c:v>1.044</c:v>
                      </c:pt>
                      <c:pt idx="657">
                        <c:v>1.042</c:v>
                      </c:pt>
                      <c:pt idx="658">
                        <c:v>1.046</c:v>
                      </c:pt>
                      <c:pt idx="659">
                        <c:v>1.044</c:v>
                      </c:pt>
                      <c:pt idx="660">
                        <c:v>1.046</c:v>
                      </c:pt>
                      <c:pt idx="661">
                        <c:v>1.046</c:v>
                      </c:pt>
                      <c:pt idx="662">
                        <c:v>1.048</c:v>
                      </c:pt>
                      <c:pt idx="663">
                        <c:v>1.05</c:v>
                      </c:pt>
                      <c:pt idx="664">
                        <c:v>1.0489999999999999</c:v>
                      </c:pt>
                      <c:pt idx="665">
                        <c:v>1.0489999999999999</c:v>
                      </c:pt>
                      <c:pt idx="666">
                        <c:v>1.048</c:v>
                      </c:pt>
                      <c:pt idx="667">
                        <c:v>1.046</c:v>
                      </c:pt>
                      <c:pt idx="668">
                        <c:v>1.0449999999999999</c:v>
                      </c:pt>
                      <c:pt idx="669">
                        <c:v>1.0429999999999999</c:v>
                      </c:pt>
                      <c:pt idx="670">
                        <c:v>1.0449999999999999</c:v>
                      </c:pt>
                      <c:pt idx="671">
                        <c:v>1.0449999999999999</c:v>
                      </c:pt>
                      <c:pt idx="672">
                        <c:v>1.0449999999999999</c:v>
                      </c:pt>
                      <c:pt idx="673">
                        <c:v>1.042</c:v>
                      </c:pt>
                      <c:pt idx="674">
                        <c:v>1.0389999999999999</c:v>
                      </c:pt>
                      <c:pt idx="675">
                        <c:v>1.0349999999999999</c:v>
                      </c:pt>
                      <c:pt idx="676">
                        <c:v>1.0349999999999999</c:v>
                      </c:pt>
                      <c:pt idx="677">
                        <c:v>1.032</c:v>
                      </c:pt>
                      <c:pt idx="678">
                        <c:v>1.034</c:v>
                      </c:pt>
                      <c:pt idx="679">
                        <c:v>1.0349999999999999</c:v>
                      </c:pt>
                      <c:pt idx="680">
                        <c:v>1.0349999999999999</c:v>
                      </c:pt>
                      <c:pt idx="681">
                        <c:v>1.0309999999999999</c:v>
                      </c:pt>
                      <c:pt idx="682">
                        <c:v>1.034</c:v>
                      </c:pt>
                      <c:pt idx="683">
                        <c:v>1.036</c:v>
                      </c:pt>
                      <c:pt idx="684">
                        <c:v>1.0369999999999999</c:v>
                      </c:pt>
                      <c:pt idx="685">
                        <c:v>1.034</c:v>
                      </c:pt>
                      <c:pt idx="686">
                        <c:v>1.03</c:v>
                      </c:pt>
                      <c:pt idx="687">
                        <c:v>1.03</c:v>
                      </c:pt>
                      <c:pt idx="688">
                        <c:v>1.028</c:v>
                      </c:pt>
                      <c:pt idx="689">
                        <c:v>1.028</c:v>
                      </c:pt>
                      <c:pt idx="690">
                        <c:v>1.0249999999999999</c:v>
                      </c:pt>
                      <c:pt idx="691">
                        <c:v>1.0229999999999999</c:v>
                      </c:pt>
                      <c:pt idx="692">
                        <c:v>1.02</c:v>
                      </c:pt>
                      <c:pt idx="693">
                        <c:v>1.016</c:v>
                      </c:pt>
                      <c:pt idx="694">
                        <c:v>1.0209999999999999</c:v>
                      </c:pt>
                      <c:pt idx="695">
                        <c:v>1.0209999999999999</c:v>
                      </c:pt>
                      <c:pt idx="696">
                        <c:v>1.0229999999999999</c:v>
                      </c:pt>
                      <c:pt idx="697">
                        <c:v>1.024</c:v>
                      </c:pt>
                      <c:pt idx="698">
                        <c:v>1.0229999999999999</c:v>
                      </c:pt>
                      <c:pt idx="699">
                        <c:v>1.022</c:v>
                      </c:pt>
                      <c:pt idx="700">
                        <c:v>1.02</c:v>
                      </c:pt>
                      <c:pt idx="701">
                        <c:v>1.0189999999999999</c:v>
                      </c:pt>
                      <c:pt idx="702">
                        <c:v>1.018</c:v>
                      </c:pt>
                      <c:pt idx="703">
                        <c:v>1.018</c:v>
                      </c:pt>
                      <c:pt idx="704">
                        <c:v>1.018</c:v>
                      </c:pt>
                      <c:pt idx="705">
                        <c:v>1.0129999999999999</c:v>
                      </c:pt>
                      <c:pt idx="706">
                        <c:v>1.02</c:v>
                      </c:pt>
                      <c:pt idx="707">
                        <c:v>1.0209999999999999</c:v>
                      </c:pt>
                      <c:pt idx="708">
                        <c:v>1.022</c:v>
                      </c:pt>
                      <c:pt idx="709">
                        <c:v>1.02</c:v>
                      </c:pt>
                      <c:pt idx="710">
                        <c:v>1.018</c:v>
                      </c:pt>
                      <c:pt idx="711">
                        <c:v>1.02</c:v>
                      </c:pt>
                      <c:pt idx="712">
                        <c:v>1.0189999999999999</c:v>
                      </c:pt>
                      <c:pt idx="713">
                        <c:v>1.02</c:v>
                      </c:pt>
                      <c:pt idx="714">
                        <c:v>1.022</c:v>
                      </c:pt>
                      <c:pt idx="715">
                        <c:v>1.0209999999999999</c:v>
                      </c:pt>
                      <c:pt idx="716">
                        <c:v>1.022</c:v>
                      </c:pt>
                      <c:pt idx="717">
                        <c:v>1.02</c:v>
                      </c:pt>
                      <c:pt idx="718">
                        <c:v>1.026</c:v>
                      </c:pt>
                      <c:pt idx="719">
                        <c:v>1.0249999999999999</c:v>
                      </c:pt>
                      <c:pt idx="720">
                        <c:v>1.0249999999999999</c:v>
                      </c:pt>
                      <c:pt idx="721">
                        <c:v>1.022</c:v>
                      </c:pt>
                      <c:pt idx="722">
                        <c:v>1.016</c:v>
                      </c:pt>
                      <c:pt idx="723">
                        <c:v>1.0149999999999999</c:v>
                      </c:pt>
                      <c:pt idx="724">
                        <c:v>1.012</c:v>
                      </c:pt>
                      <c:pt idx="725">
                        <c:v>1.008</c:v>
                      </c:pt>
                      <c:pt idx="726">
                        <c:v>1.0089999999999999</c:v>
                      </c:pt>
                      <c:pt idx="727">
                        <c:v>1.0069999999999999</c:v>
                      </c:pt>
                      <c:pt idx="728">
                        <c:v>1.0029999999999999</c:v>
                      </c:pt>
                      <c:pt idx="729">
                        <c:v>1.0029999999999999</c:v>
                      </c:pt>
                      <c:pt idx="730">
                        <c:v>0.998</c:v>
                      </c:pt>
                      <c:pt idx="731">
                        <c:v>1</c:v>
                      </c:pt>
                      <c:pt idx="732">
                        <c:v>1</c:v>
                      </c:pt>
                      <c:pt idx="733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092-4674-BD81-55219808A6BF}"/>
                  </c:ext>
                </c:extLst>
              </c15:ser>
            </c15:filteredLineSeries>
          </c:ext>
        </c:extLst>
      </c:lineChart>
      <c:dateAx>
        <c:axId val="16591123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5912895"/>
        <c:crosses val="autoZero"/>
        <c:auto val="1"/>
        <c:lblOffset val="100"/>
        <c:baseTimeUnit val="days"/>
      </c:dateAx>
      <c:valAx>
        <c:axId val="16591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5911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'Dati base'!$K$1</c:f>
              <c:strCache>
                <c:ptCount val="1"/>
                <c:pt idx="0">
                  <c:v> prezzo € 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'Dati base'!$I$2:$I$735</c:f>
              <c:numCache>
                <c:formatCode>m/d/yyyy</c:formatCode>
                <c:ptCount val="734"/>
                <c:pt idx="0">
                  <c:v>21459</c:v>
                </c:pt>
                <c:pt idx="1">
                  <c:v>21520</c:v>
                </c:pt>
                <c:pt idx="2">
                  <c:v>21582</c:v>
                </c:pt>
                <c:pt idx="3">
                  <c:v>21641</c:v>
                </c:pt>
                <c:pt idx="4">
                  <c:v>21702</c:v>
                </c:pt>
                <c:pt idx="5">
                  <c:v>21794</c:v>
                </c:pt>
                <c:pt idx="6">
                  <c:v>21916</c:v>
                </c:pt>
                <c:pt idx="7">
                  <c:v>21976</c:v>
                </c:pt>
                <c:pt idx="8">
                  <c:v>22037</c:v>
                </c:pt>
                <c:pt idx="9">
                  <c:v>22098</c:v>
                </c:pt>
                <c:pt idx="10">
                  <c:v>22160</c:v>
                </c:pt>
                <c:pt idx="11">
                  <c:v>22221</c:v>
                </c:pt>
                <c:pt idx="12">
                  <c:v>22282</c:v>
                </c:pt>
                <c:pt idx="13">
                  <c:v>22341</c:v>
                </c:pt>
                <c:pt idx="14">
                  <c:v>22402</c:v>
                </c:pt>
                <c:pt idx="15">
                  <c:v>22463</c:v>
                </c:pt>
                <c:pt idx="16">
                  <c:v>22525</c:v>
                </c:pt>
                <c:pt idx="17">
                  <c:v>22586</c:v>
                </c:pt>
                <c:pt idx="18">
                  <c:v>22647</c:v>
                </c:pt>
                <c:pt idx="19">
                  <c:v>22678</c:v>
                </c:pt>
                <c:pt idx="20">
                  <c:v>22706</c:v>
                </c:pt>
                <c:pt idx="21">
                  <c:v>22737</c:v>
                </c:pt>
                <c:pt idx="22">
                  <c:v>22798</c:v>
                </c:pt>
                <c:pt idx="23">
                  <c:v>22828</c:v>
                </c:pt>
                <c:pt idx="24">
                  <c:v>22859</c:v>
                </c:pt>
                <c:pt idx="25">
                  <c:v>22890</c:v>
                </c:pt>
                <c:pt idx="26">
                  <c:v>22920</c:v>
                </c:pt>
                <c:pt idx="27">
                  <c:v>22951</c:v>
                </c:pt>
                <c:pt idx="28">
                  <c:v>23012</c:v>
                </c:pt>
                <c:pt idx="29">
                  <c:v>23071</c:v>
                </c:pt>
                <c:pt idx="30">
                  <c:v>23132</c:v>
                </c:pt>
                <c:pt idx="31">
                  <c:v>23163</c:v>
                </c:pt>
                <c:pt idx="32">
                  <c:v>23193</c:v>
                </c:pt>
                <c:pt idx="33">
                  <c:v>23224</c:v>
                </c:pt>
                <c:pt idx="34">
                  <c:v>23255</c:v>
                </c:pt>
                <c:pt idx="35">
                  <c:v>23285</c:v>
                </c:pt>
                <c:pt idx="36">
                  <c:v>23316</c:v>
                </c:pt>
                <c:pt idx="37">
                  <c:v>23346</c:v>
                </c:pt>
                <c:pt idx="38">
                  <c:v>23377</c:v>
                </c:pt>
                <c:pt idx="39">
                  <c:v>23408</c:v>
                </c:pt>
                <c:pt idx="40">
                  <c:v>23437</c:v>
                </c:pt>
                <c:pt idx="41">
                  <c:v>23468</c:v>
                </c:pt>
                <c:pt idx="42">
                  <c:v>23498</c:v>
                </c:pt>
                <c:pt idx="43">
                  <c:v>23529</c:v>
                </c:pt>
                <c:pt idx="44">
                  <c:v>23559</c:v>
                </c:pt>
                <c:pt idx="45">
                  <c:v>23590</c:v>
                </c:pt>
                <c:pt idx="46">
                  <c:v>23621</c:v>
                </c:pt>
                <c:pt idx="47">
                  <c:v>23651</c:v>
                </c:pt>
                <c:pt idx="48">
                  <c:v>23682</c:v>
                </c:pt>
                <c:pt idx="49">
                  <c:v>23712</c:v>
                </c:pt>
                <c:pt idx="50">
                  <c:v>23743</c:v>
                </c:pt>
                <c:pt idx="51">
                  <c:v>23774</c:v>
                </c:pt>
                <c:pt idx="52">
                  <c:v>23802</c:v>
                </c:pt>
                <c:pt idx="53">
                  <c:v>23833</c:v>
                </c:pt>
                <c:pt idx="54">
                  <c:v>23863</c:v>
                </c:pt>
                <c:pt idx="55">
                  <c:v>23894</c:v>
                </c:pt>
                <c:pt idx="56">
                  <c:v>23924</c:v>
                </c:pt>
                <c:pt idx="57">
                  <c:v>23955</c:v>
                </c:pt>
                <c:pt idx="58">
                  <c:v>23986</c:v>
                </c:pt>
                <c:pt idx="59">
                  <c:v>24016</c:v>
                </c:pt>
                <c:pt idx="60">
                  <c:v>24047</c:v>
                </c:pt>
                <c:pt idx="61">
                  <c:v>24077</c:v>
                </c:pt>
                <c:pt idx="62">
                  <c:v>24108</c:v>
                </c:pt>
                <c:pt idx="63">
                  <c:v>24139</c:v>
                </c:pt>
                <c:pt idx="64">
                  <c:v>24167</c:v>
                </c:pt>
                <c:pt idx="65">
                  <c:v>24198</c:v>
                </c:pt>
                <c:pt idx="66">
                  <c:v>24228</c:v>
                </c:pt>
                <c:pt idx="67">
                  <c:v>24259</c:v>
                </c:pt>
                <c:pt idx="68">
                  <c:v>24289</c:v>
                </c:pt>
                <c:pt idx="69">
                  <c:v>24320</c:v>
                </c:pt>
                <c:pt idx="70">
                  <c:v>24351</c:v>
                </c:pt>
                <c:pt idx="71">
                  <c:v>24381</c:v>
                </c:pt>
                <c:pt idx="72">
                  <c:v>24412</c:v>
                </c:pt>
                <c:pt idx="73">
                  <c:v>24442</c:v>
                </c:pt>
                <c:pt idx="74">
                  <c:v>24473</c:v>
                </c:pt>
                <c:pt idx="75">
                  <c:v>24504</c:v>
                </c:pt>
                <c:pt idx="76">
                  <c:v>24532</c:v>
                </c:pt>
                <c:pt idx="77">
                  <c:v>24563</c:v>
                </c:pt>
                <c:pt idx="78">
                  <c:v>24593</c:v>
                </c:pt>
                <c:pt idx="79">
                  <c:v>24624</c:v>
                </c:pt>
                <c:pt idx="80">
                  <c:v>24654</c:v>
                </c:pt>
                <c:pt idx="81">
                  <c:v>24685</c:v>
                </c:pt>
                <c:pt idx="82">
                  <c:v>24716</c:v>
                </c:pt>
                <c:pt idx="83">
                  <c:v>24746</c:v>
                </c:pt>
                <c:pt idx="84">
                  <c:v>24777</c:v>
                </c:pt>
                <c:pt idx="85">
                  <c:v>24807</c:v>
                </c:pt>
                <c:pt idx="86">
                  <c:v>24838</c:v>
                </c:pt>
                <c:pt idx="87">
                  <c:v>24869</c:v>
                </c:pt>
                <c:pt idx="88">
                  <c:v>24898</c:v>
                </c:pt>
                <c:pt idx="89">
                  <c:v>24929</c:v>
                </c:pt>
                <c:pt idx="90">
                  <c:v>24959</c:v>
                </c:pt>
                <c:pt idx="91">
                  <c:v>24990</c:v>
                </c:pt>
                <c:pt idx="92">
                  <c:v>25020</c:v>
                </c:pt>
                <c:pt idx="93">
                  <c:v>25051</c:v>
                </c:pt>
                <c:pt idx="94">
                  <c:v>25082</c:v>
                </c:pt>
                <c:pt idx="95">
                  <c:v>25112</c:v>
                </c:pt>
                <c:pt idx="96">
                  <c:v>25143</c:v>
                </c:pt>
                <c:pt idx="97">
                  <c:v>25173</c:v>
                </c:pt>
                <c:pt idx="98">
                  <c:v>25204</c:v>
                </c:pt>
                <c:pt idx="99">
                  <c:v>25235</c:v>
                </c:pt>
                <c:pt idx="100">
                  <c:v>25263</c:v>
                </c:pt>
                <c:pt idx="101">
                  <c:v>25294</c:v>
                </c:pt>
                <c:pt idx="102">
                  <c:v>25324</c:v>
                </c:pt>
                <c:pt idx="103">
                  <c:v>25355</c:v>
                </c:pt>
                <c:pt idx="104">
                  <c:v>25385</c:v>
                </c:pt>
                <c:pt idx="105">
                  <c:v>25416</c:v>
                </c:pt>
                <c:pt idx="106">
                  <c:v>25447</c:v>
                </c:pt>
                <c:pt idx="107">
                  <c:v>25477</c:v>
                </c:pt>
                <c:pt idx="108">
                  <c:v>25508</c:v>
                </c:pt>
                <c:pt idx="109">
                  <c:v>25538</c:v>
                </c:pt>
                <c:pt idx="110">
                  <c:v>25569</c:v>
                </c:pt>
                <c:pt idx="111">
                  <c:v>25600</c:v>
                </c:pt>
                <c:pt idx="112">
                  <c:v>25628</c:v>
                </c:pt>
                <c:pt idx="113">
                  <c:v>25659</c:v>
                </c:pt>
                <c:pt idx="114">
                  <c:v>25689</c:v>
                </c:pt>
                <c:pt idx="115">
                  <c:v>25720</c:v>
                </c:pt>
                <c:pt idx="116">
                  <c:v>25750</c:v>
                </c:pt>
                <c:pt idx="117">
                  <c:v>25781</c:v>
                </c:pt>
                <c:pt idx="118">
                  <c:v>25812</c:v>
                </c:pt>
                <c:pt idx="119">
                  <c:v>25842</c:v>
                </c:pt>
                <c:pt idx="120">
                  <c:v>25873</c:v>
                </c:pt>
                <c:pt idx="121">
                  <c:v>25903</c:v>
                </c:pt>
                <c:pt idx="122">
                  <c:v>25934</c:v>
                </c:pt>
                <c:pt idx="123">
                  <c:v>25965</c:v>
                </c:pt>
                <c:pt idx="124">
                  <c:v>25993</c:v>
                </c:pt>
                <c:pt idx="125">
                  <c:v>26024</c:v>
                </c:pt>
                <c:pt idx="126">
                  <c:v>26054</c:v>
                </c:pt>
                <c:pt idx="127">
                  <c:v>26085</c:v>
                </c:pt>
                <c:pt idx="128">
                  <c:v>26115</c:v>
                </c:pt>
                <c:pt idx="129">
                  <c:v>26146</c:v>
                </c:pt>
                <c:pt idx="130">
                  <c:v>26177</c:v>
                </c:pt>
                <c:pt idx="131">
                  <c:v>26207</c:v>
                </c:pt>
                <c:pt idx="132">
                  <c:v>26238</c:v>
                </c:pt>
                <c:pt idx="133">
                  <c:v>26268</c:v>
                </c:pt>
                <c:pt idx="134">
                  <c:v>26299</c:v>
                </c:pt>
                <c:pt idx="135">
                  <c:v>26330</c:v>
                </c:pt>
                <c:pt idx="136">
                  <c:v>26359</c:v>
                </c:pt>
                <c:pt idx="137">
                  <c:v>26390</c:v>
                </c:pt>
                <c:pt idx="138">
                  <c:v>26420</c:v>
                </c:pt>
                <c:pt idx="139">
                  <c:v>26451</c:v>
                </c:pt>
                <c:pt idx="140">
                  <c:v>26481</c:v>
                </c:pt>
                <c:pt idx="141">
                  <c:v>26512</c:v>
                </c:pt>
                <c:pt idx="142">
                  <c:v>26543</c:v>
                </c:pt>
                <c:pt idx="143">
                  <c:v>26573</c:v>
                </c:pt>
                <c:pt idx="144">
                  <c:v>26604</c:v>
                </c:pt>
                <c:pt idx="145">
                  <c:v>26634</c:v>
                </c:pt>
                <c:pt idx="146">
                  <c:v>26665</c:v>
                </c:pt>
                <c:pt idx="147">
                  <c:v>26696</c:v>
                </c:pt>
                <c:pt idx="148">
                  <c:v>26724</c:v>
                </c:pt>
                <c:pt idx="149">
                  <c:v>26755</c:v>
                </c:pt>
                <c:pt idx="150">
                  <c:v>26785</c:v>
                </c:pt>
                <c:pt idx="151">
                  <c:v>26816</c:v>
                </c:pt>
                <c:pt idx="152">
                  <c:v>26846</c:v>
                </c:pt>
                <c:pt idx="153">
                  <c:v>26877</c:v>
                </c:pt>
                <c:pt idx="154">
                  <c:v>26908</c:v>
                </c:pt>
                <c:pt idx="155">
                  <c:v>26938</c:v>
                </c:pt>
                <c:pt idx="156">
                  <c:v>26969</c:v>
                </c:pt>
                <c:pt idx="157">
                  <c:v>26999</c:v>
                </c:pt>
                <c:pt idx="158">
                  <c:v>27030</c:v>
                </c:pt>
                <c:pt idx="159">
                  <c:v>27061</c:v>
                </c:pt>
                <c:pt idx="160">
                  <c:v>27089</c:v>
                </c:pt>
                <c:pt idx="161">
                  <c:v>27120</c:v>
                </c:pt>
                <c:pt idx="162">
                  <c:v>27150</c:v>
                </c:pt>
                <c:pt idx="163">
                  <c:v>27181</c:v>
                </c:pt>
                <c:pt idx="164">
                  <c:v>27211</c:v>
                </c:pt>
                <c:pt idx="165">
                  <c:v>27242</c:v>
                </c:pt>
                <c:pt idx="166">
                  <c:v>27273</c:v>
                </c:pt>
                <c:pt idx="167">
                  <c:v>27303</c:v>
                </c:pt>
                <c:pt idx="168">
                  <c:v>27334</c:v>
                </c:pt>
                <c:pt idx="169">
                  <c:v>27364</c:v>
                </c:pt>
                <c:pt idx="170">
                  <c:v>27395</c:v>
                </c:pt>
                <c:pt idx="171">
                  <c:v>27426</c:v>
                </c:pt>
                <c:pt idx="172">
                  <c:v>27454</c:v>
                </c:pt>
                <c:pt idx="173">
                  <c:v>27485</c:v>
                </c:pt>
                <c:pt idx="174">
                  <c:v>27515</c:v>
                </c:pt>
                <c:pt idx="175">
                  <c:v>27546</c:v>
                </c:pt>
                <c:pt idx="176">
                  <c:v>27576</c:v>
                </c:pt>
                <c:pt idx="177">
                  <c:v>27607</c:v>
                </c:pt>
                <c:pt idx="178">
                  <c:v>27638</c:v>
                </c:pt>
                <c:pt idx="179">
                  <c:v>27668</c:v>
                </c:pt>
                <c:pt idx="180">
                  <c:v>27699</c:v>
                </c:pt>
                <c:pt idx="181">
                  <c:v>27729</c:v>
                </c:pt>
                <c:pt idx="182">
                  <c:v>27760</c:v>
                </c:pt>
                <c:pt idx="183">
                  <c:v>27791</c:v>
                </c:pt>
                <c:pt idx="184">
                  <c:v>27820</c:v>
                </c:pt>
                <c:pt idx="185">
                  <c:v>27851</c:v>
                </c:pt>
                <c:pt idx="186">
                  <c:v>27881</c:v>
                </c:pt>
                <c:pt idx="187">
                  <c:v>27912</c:v>
                </c:pt>
                <c:pt idx="188">
                  <c:v>27942</c:v>
                </c:pt>
                <c:pt idx="189">
                  <c:v>27973</c:v>
                </c:pt>
                <c:pt idx="190">
                  <c:v>28004</c:v>
                </c:pt>
                <c:pt idx="191">
                  <c:v>28034</c:v>
                </c:pt>
                <c:pt idx="192">
                  <c:v>28065</c:v>
                </c:pt>
                <c:pt idx="193">
                  <c:v>28095</c:v>
                </c:pt>
                <c:pt idx="194">
                  <c:v>27760</c:v>
                </c:pt>
                <c:pt idx="195">
                  <c:v>28157</c:v>
                </c:pt>
                <c:pt idx="196">
                  <c:v>28185</c:v>
                </c:pt>
                <c:pt idx="197">
                  <c:v>28216</c:v>
                </c:pt>
                <c:pt idx="198">
                  <c:v>28246</c:v>
                </c:pt>
                <c:pt idx="199">
                  <c:v>28277</c:v>
                </c:pt>
                <c:pt idx="200">
                  <c:v>28307</c:v>
                </c:pt>
                <c:pt idx="201">
                  <c:v>28338</c:v>
                </c:pt>
                <c:pt idx="202">
                  <c:v>28369</c:v>
                </c:pt>
                <c:pt idx="203">
                  <c:v>28399</c:v>
                </c:pt>
                <c:pt idx="204">
                  <c:v>28430</c:v>
                </c:pt>
                <c:pt idx="205">
                  <c:v>28460</c:v>
                </c:pt>
                <c:pt idx="206">
                  <c:v>28491</c:v>
                </c:pt>
                <c:pt idx="207">
                  <c:v>28522</c:v>
                </c:pt>
                <c:pt idx="208">
                  <c:v>28550</c:v>
                </c:pt>
                <c:pt idx="209">
                  <c:v>28581</c:v>
                </c:pt>
                <c:pt idx="210">
                  <c:v>28611</c:v>
                </c:pt>
                <c:pt idx="211">
                  <c:v>28642</c:v>
                </c:pt>
                <c:pt idx="212">
                  <c:v>28672</c:v>
                </c:pt>
                <c:pt idx="213">
                  <c:v>28703</c:v>
                </c:pt>
                <c:pt idx="214">
                  <c:v>28734</c:v>
                </c:pt>
                <c:pt idx="215">
                  <c:v>28764</c:v>
                </c:pt>
                <c:pt idx="216">
                  <c:v>28795</c:v>
                </c:pt>
                <c:pt idx="217">
                  <c:v>28825</c:v>
                </c:pt>
                <c:pt idx="218">
                  <c:v>28856</c:v>
                </c:pt>
                <c:pt idx="219">
                  <c:v>28887</c:v>
                </c:pt>
                <c:pt idx="220">
                  <c:v>28915</c:v>
                </c:pt>
                <c:pt idx="221">
                  <c:v>28946</c:v>
                </c:pt>
                <c:pt idx="222">
                  <c:v>28976</c:v>
                </c:pt>
                <c:pt idx="223">
                  <c:v>29007</c:v>
                </c:pt>
                <c:pt idx="224">
                  <c:v>29037</c:v>
                </c:pt>
                <c:pt idx="225">
                  <c:v>29068</c:v>
                </c:pt>
                <c:pt idx="226">
                  <c:v>29099</c:v>
                </c:pt>
                <c:pt idx="227">
                  <c:v>29129</c:v>
                </c:pt>
                <c:pt idx="228">
                  <c:v>29160</c:v>
                </c:pt>
                <c:pt idx="229">
                  <c:v>29190</c:v>
                </c:pt>
                <c:pt idx="230">
                  <c:v>29221</c:v>
                </c:pt>
                <c:pt idx="231">
                  <c:v>29252</c:v>
                </c:pt>
                <c:pt idx="232">
                  <c:v>29281</c:v>
                </c:pt>
                <c:pt idx="233">
                  <c:v>29312</c:v>
                </c:pt>
                <c:pt idx="234">
                  <c:v>29342</c:v>
                </c:pt>
                <c:pt idx="235">
                  <c:v>29373</c:v>
                </c:pt>
                <c:pt idx="236">
                  <c:v>29403</c:v>
                </c:pt>
                <c:pt idx="237">
                  <c:v>29434</c:v>
                </c:pt>
                <c:pt idx="238">
                  <c:v>29465</c:v>
                </c:pt>
                <c:pt idx="239">
                  <c:v>29495</c:v>
                </c:pt>
                <c:pt idx="240">
                  <c:v>29526</c:v>
                </c:pt>
                <c:pt idx="241">
                  <c:v>29556</c:v>
                </c:pt>
                <c:pt idx="242">
                  <c:v>29587</c:v>
                </c:pt>
                <c:pt idx="243">
                  <c:v>29618</c:v>
                </c:pt>
                <c:pt idx="244">
                  <c:v>29646</c:v>
                </c:pt>
                <c:pt idx="245">
                  <c:v>29677</c:v>
                </c:pt>
                <c:pt idx="246">
                  <c:v>29707</c:v>
                </c:pt>
                <c:pt idx="247">
                  <c:v>29738</c:v>
                </c:pt>
                <c:pt idx="248">
                  <c:v>29768</c:v>
                </c:pt>
                <c:pt idx="249">
                  <c:v>29799</c:v>
                </c:pt>
                <c:pt idx="250">
                  <c:v>29830</c:v>
                </c:pt>
                <c:pt idx="251">
                  <c:v>29860</c:v>
                </c:pt>
                <c:pt idx="252">
                  <c:v>29891</c:v>
                </c:pt>
                <c:pt idx="253">
                  <c:v>29921</c:v>
                </c:pt>
                <c:pt idx="254">
                  <c:v>29952</c:v>
                </c:pt>
                <c:pt idx="255">
                  <c:v>29983</c:v>
                </c:pt>
                <c:pt idx="256">
                  <c:v>30011</c:v>
                </c:pt>
                <c:pt idx="257">
                  <c:v>30042</c:v>
                </c:pt>
                <c:pt idx="258">
                  <c:v>30072</c:v>
                </c:pt>
                <c:pt idx="259">
                  <c:v>30103</c:v>
                </c:pt>
                <c:pt idx="260">
                  <c:v>30133</c:v>
                </c:pt>
                <c:pt idx="261">
                  <c:v>30164</c:v>
                </c:pt>
                <c:pt idx="262">
                  <c:v>30195</c:v>
                </c:pt>
                <c:pt idx="263">
                  <c:v>30225</c:v>
                </c:pt>
                <c:pt idx="264">
                  <c:v>30256</c:v>
                </c:pt>
                <c:pt idx="265">
                  <c:v>30286</c:v>
                </c:pt>
                <c:pt idx="266">
                  <c:v>30317</c:v>
                </c:pt>
                <c:pt idx="267">
                  <c:v>30348</c:v>
                </c:pt>
                <c:pt idx="268">
                  <c:v>30376</c:v>
                </c:pt>
                <c:pt idx="269">
                  <c:v>30407</c:v>
                </c:pt>
                <c:pt idx="270">
                  <c:v>30437</c:v>
                </c:pt>
                <c:pt idx="271">
                  <c:v>30468</c:v>
                </c:pt>
                <c:pt idx="272">
                  <c:v>30498</c:v>
                </c:pt>
                <c:pt idx="273">
                  <c:v>30529</c:v>
                </c:pt>
                <c:pt idx="274">
                  <c:v>30560</c:v>
                </c:pt>
                <c:pt idx="275">
                  <c:v>30590</c:v>
                </c:pt>
                <c:pt idx="276">
                  <c:v>30621</c:v>
                </c:pt>
                <c:pt idx="277">
                  <c:v>30651</c:v>
                </c:pt>
                <c:pt idx="278">
                  <c:v>30682</c:v>
                </c:pt>
                <c:pt idx="279">
                  <c:v>30713</c:v>
                </c:pt>
                <c:pt idx="280">
                  <c:v>30742</c:v>
                </c:pt>
                <c:pt idx="281">
                  <c:v>30773</c:v>
                </c:pt>
                <c:pt idx="282">
                  <c:v>30803</c:v>
                </c:pt>
                <c:pt idx="283">
                  <c:v>30834</c:v>
                </c:pt>
                <c:pt idx="284">
                  <c:v>30864</c:v>
                </c:pt>
                <c:pt idx="285">
                  <c:v>30895</c:v>
                </c:pt>
                <c:pt idx="286">
                  <c:v>30926</c:v>
                </c:pt>
                <c:pt idx="287">
                  <c:v>30956</c:v>
                </c:pt>
                <c:pt idx="288">
                  <c:v>30987</c:v>
                </c:pt>
                <c:pt idx="289">
                  <c:v>31017</c:v>
                </c:pt>
                <c:pt idx="290">
                  <c:v>31048</c:v>
                </c:pt>
                <c:pt idx="291">
                  <c:v>31079</c:v>
                </c:pt>
                <c:pt idx="292">
                  <c:v>31107</c:v>
                </c:pt>
                <c:pt idx="293">
                  <c:v>31138</c:v>
                </c:pt>
                <c:pt idx="294">
                  <c:v>31168</c:v>
                </c:pt>
                <c:pt idx="295">
                  <c:v>31199</c:v>
                </c:pt>
                <c:pt idx="296">
                  <c:v>31229</c:v>
                </c:pt>
                <c:pt idx="297">
                  <c:v>31260</c:v>
                </c:pt>
                <c:pt idx="298">
                  <c:v>31291</c:v>
                </c:pt>
                <c:pt idx="299">
                  <c:v>31321</c:v>
                </c:pt>
                <c:pt idx="300">
                  <c:v>31352</c:v>
                </c:pt>
                <c:pt idx="301">
                  <c:v>31382</c:v>
                </c:pt>
                <c:pt idx="302">
                  <c:v>31413</c:v>
                </c:pt>
                <c:pt idx="303">
                  <c:v>31444</c:v>
                </c:pt>
                <c:pt idx="304">
                  <c:v>31472</c:v>
                </c:pt>
                <c:pt idx="305">
                  <c:v>31503</c:v>
                </c:pt>
                <c:pt idx="306">
                  <c:v>31533</c:v>
                </c:pt>
                <c:pt idx="307">
                  <c:v>31564</c:v>
                </c:pt>
                <c:pt idx="308">
                  <c:v>31594</c:v>
                </c:pt>
                <c:pt idx="309">
                  <c:v>31625</c:v>
                </c:pt>
                <c:pt idx="310">
                  <c:v>31656</c:v>
                </c:pt>
                <c:pt idx="311">
                  <c:v>31686</c:v>
                </c:pt>
                <c:pt idx="312">
                  <c:v>31717</c:v>
                </c:pt>
                <c:pt idx="313">
                  <c:v>31747</c:v>
                </c:pt>
                <c:pt idx="314">
                  <c:v>31778</c:v>
                </c:pt>
                <c:pt idx="315">
                  <c:v>31809</c:v>
                </c:pt>
                <c:pt idx="316">
                  <c:v>31837</c:v>
                </c:pt>
                <c:pt idx="317">
                  <c:v>31868</c:v>
                </c:pt>
                <c:pt idx="318">
                  <c:v>31898</c:v>
                </c:pt>
                <c:pt idx="319">
                  <c:v>31929</c:v>
                </c:pt>
                <c:pt idx="320">
                  <c:v>31959</c:v>
                </c:pt>
                <c:pt idx="321">
                  <c:v>31990</c:v>
                </c:pt>
                <c:pt idx="322">
                  <c:v>32021</c:v>
                </c:pt>
                <c:pt idx="323">
                  <c:v>32051</c:v>
                </c:pt>
                <c:pt idx="324">
                  <c:v>32082</c:v>
                </c:pt>
                <c:pt idx="325">
                  <c:v>32112</c:v>
                </c:pt>
                <c:pt idx="326">
                  <c:v>32143</c:v>
                </c:pt>
                <c:pt idx="327">
                  <c:v>32174</c:v>
                </c:pt>
                <c:pt idx="328">
                  <c:v>32203</c:v>
                </c:pt>
                <c:pt idx="329">
                  <c:v>32234</c:v>
                </c:pt>
                <c:pt idx="330">
                  <c:v>32264</c:v>
                </c:pt>
                <c:pt idx="331">
                  <c:v>32295</c:v>
                </c:pt>
                <c:pt idx="332">
                  <c:v>32325</c:v>
                </c:pt>
                <c:pt idx="333">
                  <c:v>32356</c:v>
                </c:pt>
                <c:pt idx="334">
                  <c:v>32387</c:v>
                </c:pt>
                <c:pt idx="335">
                  <c:v>32417</c:v>
                </c:pt>
                <c:pt idx="336">
                  <c:v>32448</c:v>
                </c:pt>
                <c:pt idx="337">
                  <c:v>32478</c:v>
                </c:pt>
                <c:pt idx="338">
                  <c:v>32509</c:v>
                </c:pt>
                <c:pt idx="339">
                  <c:v>32540</c:v>
                </c:pt>
                <c:pt idx="340">
                  <c:v>32568</c:v>
                </c:pt>
                <c:pt idx="341">
                  <c:v>32599</c:v>
                </c:pt>
                <c:pt idx="342">
                  <c:v>32629</c:v>
                </c:pt>
                <c:pt idx="343">
                  <c:v>32660</c:v>
                </c:pt>
                <c:pt idx="344">
                  <c:v>32690</c:v>
                </c:pt>
                <c:pt idx="345">
                  <c:v>32721</c:v>
                </c:pt>
                <c:pt idx="346">
                  <c:v>32752</c:v>
                </c:pt>
                <c:pt idx="347">
                  <c:v>32782</c:v>
                </c:pt>
                <c:pt idx="348">
                  <c:v>32813</c:v>
                </c:pt>
                <c:pt idx="349">
                  <c:v>32843</c:v>
                </c:pt>
                <c:pt idx="350">
                  <c:v>32874</c:v>
                </c:pt>
                <c:pt idx="351">
                  <c:v>32905</c:v>
                </c:pt>
                <c:pt idx="352">
                  <c:v>32933</c:v>
                </c:pt>
                <c:pt idx="353">
                  <c:v>32964</c:v>
                </c:pt>
                <c:pt idx="354">
                  <c:v>32994</c:v>
                </c:pt>
                <c:pt idx="355">
                  <c:v>33025</c:v>
                </c:pt>
                <c:pt idx="356">
                  <c:v>33055</c:v>
                </c:pt>
                <c:pt idx="357">
                  <c:v>33086</c:v>
                </c:pt>
                <c:pt idx="358">
                  <c:v>33117</c:v>
                </c:pt>
                <c:pt idx="359">
                  <c:v>33147</c:v>
                </c:pt>
                <c:pt idx="360">
                  <c:v>33178</c:v>
                </c:pt>
                <c:pt idx="361">
                  <c:v>33208</c:v>
                </c:pt>
                <c:pt idx="362">
                  <c:v>33239</c:v>
                </c:pt>
                <c:pt idx="363">
                  <c:v>33270</c:v>
                </c:pt>
                <c:pt idx="364">
                  <c:v>33298</c:v>
                </c:pt>
                <c:pt idx="365">
                  <c:v>33329</c:v>
                </c:pt>
                <c:pt idx="366">
                  <c:v>33359</c:v>
                </c:pt>
                <c:pt idx="367">
                  <c:v>33390</c:v>
                </c:pt>
                <c:pt idx="368">
                  <c:v>33420</c:v>
                </c:pt>
                <c:pt idx="369">
                  <c:v>33451</c:v>
                </c:pt>
                <c:pt idx="370">
                  <c:v>33482</c:v>
                </c:pt>
                <c:pt idx="371">
                  <c:v>33512</c:v>
                </c:pt>
                <c:pt idx="372">
                  <c:v>33543</c:v>
                </c:pt>
                <c:pt idx="373">
                  <c:v>33573</c:v>
                </c:pt>
                <c:pt idx="374">
                  <c:v>33604</c:v>
                </c:pt>
                <c:pt idx="375">
                  <c:v>33635</c:v>
                </c:pt>
                <c:pt idx="376">
                  <c:v>33664</c:v>
                </c:pt>
                <c:pt idx="377">
                  <c:v>33695</c:v>
                </c:pt>
                <c:pt idx="378">
                  <c:v>33725</c:v>
                </c:pt>
                <c:pt idx="379">
                  <c:v>33756</c:v>
                </c:pt>
                <c:pt idx="380">
                  <c:v>33786</c:v>
                </c:pt>
                <c:pt idx="381">
                  <c:v>33817</c:v>
                </c:pt>
                <c:pt idx="382">
                  <c:v>33848</c:v>
                </c:pt>
                <c:pt idx="383">
                  <c:v>33878</c:v>
                </c:pt>
                <c:pt idx="384">
                  <c:v>33909</c:v>
                </c:pt>
                <c:pt idx="385">
                  <c:v>33939</c:v>
                </c:pt>
                <c:pt idx="386">
                  <c:v>33970</c:v>
                </c:pt>
                <c:pt idx="387">
                  <c:v>34001</c:v>
                </c:pt>
                <c:pt idx="388">
                  <c:v>34029</c:v>
                </c:pt>
                <c:pt idx="389">
                  <c:v>34060</c:v>
                </c:pt>
                <c:pt idx="390">
                  <c:v>34090</c:v>
                </c:pt>
                <c:pt idx="391">
                  <c:v>34121</c:v>
                </c:pt>
                <c:pt idx="392">
                  <c:v>34151</c:v>
                </c:pt>
                <c:pt idx="393">
                  <c:v>34182</c:v>
                </c:pt>
                <c:pt idx="394">
                  <c:v>34213</c:v>
                </c:pt>
                <c:pt idx="395">
                  <c:v>34243</c:v>
                </c:pt>
                <c:pt idx="396">
                  <c:v>34274</c:v>
                </c:pt>
                <c:pt idx="397">
                  <c:v>34304</c:v>
                </c:pt>
                <c:pt idx="398">
                  <c:v>34335</c:v>
                </c:pt>
                <c:pt idx="399">
                  <c:v>34366</c:v>
                </c:pt>
                <c:pt idx="400">
                  <c:v>34394</c:v>
                </c:pt>
                <c:pt idx="401">
                  <c:v>34425</c:v>
                </c:pt>
                <c:pt idx="402">
                  <c:v>34455</c:v>
                </c:pt>
                <c:pt idx="403">
                  <c:v>34486</c:v>
                </c:pt>
                <c:pt idx="404">
                  <c:v>34516</c:v>
                </c:pt>
                <c:pt idx="405">
                  <c:v>34547</c:v>
                </c:pt>
                <c:pt idx="406">
                  <c:v>34578</c:v>
                </c:pt>
                <c:pt idx="407">
                  <c:v>34608</c:v>
                </c:pt>
                <c:pt idx="408">
                  <c:v>34639</c:v>
                </c:pt>
                <c:pt idx="409">
                  <c:v>34669</c:v>
                </c:pt>
                <c:pt idx="410">
                  <c:v>34700</c:v>
                </c:pt>
                <c:pt idx="411">
                  <c:v>34731</c:v>
                </c:pt>
                <c:pt idx="412">
                  <c:v>34759</c:v>
                </c:pt>
                <c:pt idx="413">
                  <c:v>34790</c:v>
                </c:pt>
                <c:pt idx="414">
                  <c:v>34820</c:v>
                </c:pt>
                <c:pt idx="415">
                  <c:v>34851</c:v>
                </c:pt>
                <c:pt idx="416">
                  <c:v>34881</c:v>
                </c:pt>
                <c:pt idx="417">
                  <c:v>34912</c:v>
                </c:pt>
                <c:pt idx="418">
                  <c:v>34943</c:v>
                </c:pt>
                <c:pt idx="419">
                  <c:v>34973</c:v>
                </c:pt>
                <c:pt idx="420">
                  <c:v>35004</c:v>
                </c:pt>
                <c:pt idx="421">
                  <c:v>35034</c:v>
                </c:pt>
                <c:pt idx="422">
                  <c:v>35065</c:v>
                </c:pt>
                <c:pt idx="423">
                  <c:v>35096</c:v>
                </c:pt>
                <c:pt idx="424">
                  <c:v>35125</c:v>
                </c:pt>
                <c:pt idx="425">
                  <c:v>35156</c:v>
                </c:pt>
                <c:pt idx="426">
                  <c:v>35186</c:v>
                </c:pt>
                <c:pt idx="427">
                  <c:v>35217</c:v>
                </c:pt>
                <c:pt idx="428">
                  <c:v>35247</c:v>
                </c:pt>
                <c:pt idx="429">
                  <c:v>35278</c:v>
                </c:pt>
                <c:pt idx="430">
                  <c:v>35309</c:v>
                </c:pt>
                <c:pt idx="431">
                  <c:v>35339</c:v>
                </c:pt>
                <c:pt idx="432">
                  <c:v>35370</c:v>
                </c:pt>
                <c:pt idx="433">
                  <c:v>35400</c:v>
                </c:pt>
                <c:pt idx="434">
                  <c:v>35431</c:v>
                </c:pt>
                <c:pt idx="435">
                  <c:v>35462</c:v>
                </c:pt>
                <c:pt idx="436">
                  <c:v>35490</c:v>
                </c:pt>
                <c:pt idx="437">
                  <c:v>35521</c:v>
                </c:pt>
                <c:pt idx="438">
                  <c:v>35551</c:v>
                </c:pt>
                <c:pt idx="439">
                  <c:v>35582</c:v>
                </c:pt>
                <c:pt idx="440">
                  <c:v>35612</c:v>
                </c:pt>
                <c:pt idx="441">
                  <c:v>35643</c:v>
                </c:pt>
                <c:pt idx="442">
                  <c:v>35674</c:v>
                </c:pt>
                <c:pt idx="443">
                  <c:v>35704</c:v>
                </c:pt>
                <c:pt idx="444">
                  <c:v>35735</c:v>
                </c:pt>
                <c:pt idx="445">
                  <c:v>35765</c:v>
                </c:pt>
                <c:pt idx="446">
                  <c:v>35796</c:v>
                </c:pt>
                <c:pt idx="447">
                  <c:v>35827</c:v>
                </c:pt>
                <c:pt idx="448">
                  <c:v>35855</c:v>
                </c:pt>
                <c:pt idx="449">
                  <c:v>35886</c:v>
                </c:pt>
                <c:pt idx="450">
                  <c:v>35916</c:v>
                </c:pt>
                <c:pt idx="451">
                  <c:v>35947</c:v>
                </c:pt>
                <c:pt idx="452">
                  <c:v>35977</c:v>
                </c:pt>
                <c:pt idx="453">
                  <c:v>36008</c:v>
                </c:pt>
                <c:pt idx="454">
                  <c:v>36039</c:v>
                </c:pt>
                <c:pt idx="455">
                  <c:v>36069</c:v>
                </c:pt>
                <c:pt idx="456">
                  <c:v>36100</c:v>
                </c:pt>
                <c:pt idx="457">
                  <c:v>36130</c:v>
                </c:pt>
                <c:pt idx="458">
                  <c:v>36161</c:v>
                </c:pt>
                <c:pt idx="459">
                  <c:v>36192</c:v>
                </c:pt>
                <c:pt idx="460">
                  <c:v>36220</c:v>
                </c:pt>
                <c:pt idx="461">
                  <c:v>36251</c:v>
                </c:pt>
                <c:pt idx="462">
                  <c:v>36281</c:v>
                </c:pt>
                <c:pt idx="463">
                  <c:v>36312</c:v>
                </c:pt>
                <c:pt idx="464">
                  <c:v>36342</c:v>
                </c:pt>
                <c:pt idx="465">
                  <c:v>36373</c:v>
                </c:pt>
                <c:pt idx="466">
                  <c:v>36404</c:v>
                </c:pt>
                <c:pt idx="467">
                  <c:v>36434</c:v>
                </c:pt>
                <c:pt idx="468">
                  <c:v>36465</c:v>
                </c:pt>
                <c:pt idx="469">
                  <c:v>36495</c:v>
                </c:pt>
                <c:pt idx="470">
                  <c:v>36526</c:v>
                </c:pt>
                <c:pt idx="471">
                  <c:v>36557</c:v>
                </c:pt>
                <c:pt idx="472">
                  <c:v>36586</c:v>
                </c:pt>
                <c:pt idx="473">
                  <c:v>36617</c:v>
                </c:pt>
                <c:pt idx="474">
                  <c:v>36647</c:v>
                </c:pt>
                <c:pt idx="475">
                  <c:v>36678</c:v>
                </c:pt>
                <c:pt idx="476">
                  <c:v>36708</c:v>
                </c:pt>
                <c:pt idx="477">
                  <c:v>36739</c:v>
                </c:pt>
                <c:pt idx="478">
                  <c:v>36770</c:v>
                </c:pt>
                <c:pt idx="479">
                  <c:v>36800</c:v>
                </c:pt>
                <c:pt idx="480">
                  <c:v>36831</c:v>
                </c:pt>
                <c:pt idx="481">
                  <c:v>36861</c:v>
                </c:pt>
                <c:pt idx="482">
                  <c:v>36892</c:v>
                </c:pt>
                <c:pt idx="483">
                  <c:v>36923</c:v>
                </c:pt>
                <c:pt idx="484">
                  <c:v>36951</c:v>
                </c:pt>
                <c:pt idx="485">
                  <c:v>36982</c:v>
                </c:pt>
                <c:pt idx="486">
                  <c:v>37012</c:v>
                </c:pt>
                <c:pt idx="487">
                  <c:v>37043</c:v>
                </c:pt>
                <c:pt idx="488">
                  <c:v>37073</c:v>
                </c:pt>
                <c:pt idx="489">
                  <c:v>37104</c:v>
                </c:pt>
                <c:pt idx="490">
                  <c:v>37135</c:v>
                </c:pt>
                <c:pt idx="491">
                  <c:v>37165</c:v>
                </c:pt>
                <c:pt idx="492">
                  <c:v>37196</c:v>
                </c:pt>
                <c:pt idx="493">
                  <c:v>37226</c:v>
                </c:pt>
                <c:pt idx="494">
                  <c:v>37257</c:v>
                </c:pt>
                <c:pt idx="495">
                  <c:v>37288</c:v>
                </c:pt>
                <c:pt idx="496">
                  <c:v>37316</c:v>
                </c:pt>
                <c:pt idx="497">
                  <c:v>37347</c:v>
                </c:pt>
                <c:pt idx="498">
                  <c:v>37377</c:v>
                </c:pt>
                <c:pt idx="499">
                  <c:v>37408</c:v>
                </c:pt>
                <c:pt idx="500">
                  <c:v>37438</c:v>
                </c:pt>
                <c:pt idx="501">
                  <c:v>37469</c:v>
                </c:pt>
                <c:pt idx="502">
                  <c:v>37500</c:v>
                </c:pt>
                <c:pt idx="503">
                  <c:v>37530</c:v>
                </c:pt>
                <c:pt idx="504">
                  <c:v>37561</c:v>
                </c:pt>
                <c:pt idx="505">
                  <c:v>37591</c:v>
                </c:pt>
                <c:pt idx="506">
                  <c:v>37622</c:v>
                </c:pt>
                <c:pt idx="507">
                  <c:v>37653</c:v>
                </c:pt>
                <c:pt idx="508">
                  <c:v>37681</c:v>
                </c:pt>
                <c:pt idx="509">
                  <c:v>37712</c:v>
                </c:pt>
                <c:pt idx="510">
                  <c:v>37742</c:v>
                </c:pt>
                <c:pt idx="511">
                  <c:v>37773</c:v>
                </c:pt>
                <c:pt idx="512">
                  <c:v>37803</c:v>
                </c:pt>
                <c:pt idx="513">
                  <c:v>37834</c:v>
                </c:pt>
                <c:pt idx="514">
                  <c:v>37865</c:v>
                </c:pt>
                <c:pt idx="515">
                  <c:v>37895</c:v>
                </c:pt>
                <c:pt idx="516">
                  <c:v>37926</c:v>
                </c:pt>
                <c:pt idx="517">
                  <c:v>37956</c:v>
                </c:pt>
                <c:pt idx="518">
                  <c:v>37987</c:v>
                </c:pt>
                <c:pt idx="519">
                  <c:v>38018</c:v>
                </c:pt>
                <c:pt idx="520">
                  <c:v>38047</c:v>
                </c:pt>
                <c:pt idx="521">
                  <c:v>38078</c:v>
                </c:pt>
                <c:pt idx="522">
                  <c:v>38108</c:v>
                </c:pt>
                <c:pt idx="523">
                  <c:v>38139</c:v>
                </c:pt>
                <c:pt idx="524">
                  <c:v>38169</c:v>
                </c:pt>
                <c:pt idx="525">
                  <c:v>38200</c:v>
                </c:pt>
                <c:pt idx="526">
                  <c:v>38231</c:v>
                </c:pt>
                <c:pt idx="527">
                  <c:v>38261</c:v>
                </c:pt>
                <c:pt idx="528">
                  <c:v>38292</c:v>
                </c:pt>
                <c:pt idx="529">
                  <c:v>38322</c:v>
                </c:pt>
                <c:pt idx="530">
                  <c:v>38353</c:v>
                </c:pt>
                <c:pt idx="531">
                  <c:v>38384</c:v>
                </c:pt>
                <c:pt idx="532">
                  <c:v>38412</c:v>
                </c:pt>
                <c:pt idx="533">
                  <c:v>38443</c:v>
                </c:pt>
                <c:pt idx="534">
                  <c:v>38473</c:v>
                </c:pt>
                <c:pt idx="535">
                  <c:v>38504</c:v>
                </c:pt>
                <c:pt idx="536">
                  <c:v>38534</c:v>
                </c:pt>
                <c:pt idx="537">
                  <c:v>38565</c:v>
                </c:pt>
                <c:pt idx="538">
                  <c:v>38596</c:v>
                </c:pt>
                <c:pt idx="539">
                  <c:v>38626</c:v>
                </c:pt>
                <c:pt idx="540">
                  <c:v>38657</c:v>
                </c:pt>
                <c:pt idx="541">
                  <c:v>38687</c:v>
                </c:pt>
                <c:pt idx="542">
                  <c:v>38718</c:v>
                </c:pt>
                <c:pt idx="543">
                  <c:v>38749</c:v>
                </c:pt>
                <c:pt idx="544">
                  <c:v>38777</c:v>
                </c:pt>
                <c:pt idx="545">
                  <c:v>38808</c:v>
                </c:pt>
                <c:pt idx="546">
                  <c:v>38838</c:v>
                </c:pt>
                <c:pt idx="547">
                  <c:v>38869</c:v>
                </c:pt>
                <c:pt idx="548">
                  <c:v>38899</c:v>
                </c:pt>
                <c:pt idx="549">
                  <c:v>38930</c:v>
                </c:pt>
                <c:pt idx="550">
                  <c:v>38961</c:v>
                </c:pt>
                <c:pt idx="551">
                  <c:v>38991</c:v>
                </c:pt>
                <c:pt idx="552">
                  <c:v>39022</c:v>
                </c:pt>
                <c:pt idx="553">
                  <c:v>39052</c:v>
                </c:pt>
                <c:pt idx="554">
                  <c:v>39083</c:v>
                </c:pt>
                <c:pt idx="555">
                  <c:v>39114</c:v>
                </c:pt>
                <c:pt idx="556">
                  <c:v>39142</c:v>
                </c:pt>
                <c:pt idx="557">
                  <c:v>39173</c:v>
                </c:pt>
                <c:pt idx="558">
                  <c:v>39203</c:v>
                </c:pt>
                <c:pt idx="559">
                  <c:v>39234</c:v>
                </c:pt>
                <c:pt idx="560">
                  <c:v>39264</c:v>
                </c:pt>
                <c:pt idx="561">
                  <c:v>39295</c:v>
                </c:pt>
                <c:pt idx="562">
                  <c:v>39326</c:v>
                </c:pt>
                <c:pt idx="563">
                  <c:v>39356</c:v>
                </c:pt>
                <c:pt idx="564">
                  <c:v>39387</c:v>
                </c:pt>
                <c:pt idx="565">
                  <c:v>39417</c:v>
                </c:pt>
                <c:pt idx="566">
                  <c:v>39448</c:v>
                </c:pt>
                <c:pt idx="567">
                  <c:v>39479</c:v>
                </c:pt>
                <c:pt idx="568">
                  <c:v>39508</c:v>
                </c:pt>
                <c:pt idx="569">
                  <c:v>39539</c:v>
                </c:pt>
                <c:pt idx="570">
                  <c:v>39569</c:v>
                </c:pt>
                <c:pt idx="571">
                  <c:v>39600</c:v>
                </c:pt>
                <c:pt idx="572">
                  <c:v>39630</c:v>
                </c:pt>
                <c:pt idx="573">
                  <c:v>39661</c:v>
                </c:pt>
                <c:pt idx="574">
                  <c:v>39692</c:v>
                </c:pt>
                <c:pt idx="575">
                  <c:v>39722</c:v>
                </c:pt>
                <c:pt idx="576">
                  <c:v>39753</c:v>
                </c:pt>
                <c:pt idx="577">
                  <c:v>39783</c:v>
                </c:pt>
                <c:pt idx="578">
                  <c:v>39814</c:v>
                </c:pt>
                <c:pt idx="579">
                  <c:v>39845</c:v>
                </c:pt>
                <c:pt idx="580">
                  <c:v>39873</c:v>
                </c:pt>
                <c:pt idx="581">
                  <c:v>39904</c:v>
                </c:pt>
                <c:pt idx="582">
                  <c:v>39934</c:v>
                </c:pt>
                <c:pt idx="583">
                  <c:v>39965</c:v>
                </c:pt>
                <c:pt idx="584">
                  <c:v>39995</c:v>
                </c:pt>
                <c:pt idx="585">
                  <c:v>40026</c:v>
                </c:pt>
                <c:pt idx="586">
                  <c:v>40057</c:v>
                </c:pt>
                <c:pt idx="587">
                  <c:v>40087</c:v>
                </c:pt>
                <c:pt idx="588">
                  <c:v>40118</c:v>
                </c:pt>
                <c:pt idx="589">
                  <c:v>40148</c:v>
                </c:pt>
                <c:pt idx="590">
                  <c:v>40179</c:v>
                </c:pt>
                <c:pt idx="591">
                  <c:v>40210</c:v>
                </c:pt>
                <c:pt idx="592">
                  <c:v>40238</c:v>
                </c:pt>
                <c:pt idx="593">
                  <c:v>40269</c:v>
                </c:pt>
                <c:pt idx="594">
                  <c:v>40299</c:v>
                </c:pt>
                <c:pt idx="595">
                  <c:v>40330</c:v>
                </c:pt>
                <c:pt idx="596">
                  <c:v>40360</c:v>
                </c:pt>
                <c:pt idx="597">
                  <c:v>40391</c:v>
                </c:pt>
                <c:pt idx="598">
                  <c:v>40422</c:v>
                </c:pt>
                <c:pt idx="599">
                  <c:v>40452</c:v>
                </c:pt>
                <c:pt idx="600">
                  <c:v>40483</c:v>
                </c:pt>
                <c:pt idx="601">
                  <c:v>40513</c:v>
                </c:pt>
                <c:pt idx="602">
                  <c:v>40544</c:v>
                </c:pt>
                <c:pt idx="603">
                  <c:v>40575</c:v>
                </c:pt>
                <c:pt idx="604">
                  <c:v>40603</c:v>
                </c:pt>
                <c:pt idx="605">
                  <c:v>40634</c:v>
                </c:pt>
                <c:pt idx="606">
                  <c:v>40664</c:v>
                </c:pt>
                <c:pt idx="607">
                  <c:v>40695</c:v>
                </c:pt>
                <c:pt idx="608">
                  <c:v>40725</c:v>
                </c:pt>
                <c:pt idx="609">
                  <c:v>40756</c:v>
                </c:pt>
                <c:pt idx="610">
                  <c:v>40787</c:v>
                </c:pt>
                <c:pt idx="611">
                  <c:v>40817</c:v>
                </c:pt>
                <c:pt idx="612">
                  <c:v>40848</c:v>
                </c:pt>
                <c:pt idx="613">
                  <c:v>40878</c:v>
                </c:pt>
                <c:pt idx="614">
                  <c:v>40909</c:v>
                </c:pt>
                <c:pt idx="615">
                  <c:v>40940</c:v>
                </c:pt>
                <c:pt idx="616">
                  <c:v>40969</c:v>
                </c:pt>
                <c:pt idx="617">
                  <c:v>41000</c:v>
                </c:pt>
                <c:pt idx="618">
                  <c:v>41030</c:v>
                </c:pt>
                <c:pt idx="619">
                  <c:v>41061</c:v>
                </c:pt>
                <c:pt idx="620">
                  <c:v>41091</c:v>
                </c:pt>
                <c:pt idx="621">
                  <c:v>41122</c:v>
                </c:pt>
                <c:pt idx="622">
                  <c:v>41153</c:v>
                </c:pt>
                <c:pt idx="623">
                  <c:v>41183</c:v>
                </c:pt>
                <c:pt idx="624">
                  <c:v>41214</c:v>
                </c:pt>
                <c:pt idx="625">
                  <c:v>41244</c:v>
                </c:pt>
                <c:pt idx="626">
                  <c:v>41275</c:v>
                </c:pt>
                <c:pt idx="627">
                  <c:v>41306</c:v>
                </c:pt>
                <c:pt idx="628">
                  <c:v>41334</c:v>
                </c:pt>
                <c:pt idx="629">
                  <c:v>41365</c:v>
                </c:pt>
                <c:pt idx="630">
                  <c:v>41395</c:v>
                </c:pt>
                <c:pt idx="631">
                  <c:v>41426</c:v>
                </c:pt>
                <c:pt idx="632">
                  <c:v>41456</c:v>
                </c:pt>
                <c:pt idx="633">
                  <c:v>41487</c:v>
                </c:pt>
                <c:pt idx="634">
                  <c:v>41518</c:v>
                </c:pt>
                <c:pt idx="635">
                  <c:v>41548</c:v>
                </c:pt>
                <c:pt idx="636">
                  <c:v>41579</c:v>
                </c:pt>
                <c:pt idx="637">
                  <c:v>41609</c:v>
                </c:pt>
                <c:pt idx="638">
                  <c:v>41640</c:v>
                </c:pt>
                <c:pt idx="639">
                  <c:v>41671</c:v>
                </c:pt>
                <c:pt idx="640">
                  <c:v>41699</c:v>
                </c:pt>
                <c:pt idx="641">
                  <c:v>41730</c:v>
                </c:pt>
                <c:pt idx="642">
                  <c:v>41760</c:v>
                </c:pt>
                <c:pt idx="643">
                  <c:v>41791</c:v>
                </c:pt>
                <c:pt idx="644">
                  <c:v>41821</c:v>
                </c:pt>
                <c:pt idx="645">
                  <c:v>41852</c:v>
                </c:pt>
                <c:pt idx="646">
                  <c:v>41883</c:v>
                </c:pt>
                <c:pt idx="647">
                  <c:v>41913</c:v>
                </c:pt>
                <c:pt idx="648">
                  <c:v>41944</c:v>
                </c:pt>
                <c:pt idx="649">
                  <c:v>41974</c:v>
                </c:pt>
                <c:pt idx="650">
                  <c:v>42005</c:v>
                </c:pt>
                <c:pt idx="651">
                  <c:v>42036</c:v>
                </c:pt>
                <c:pt idx="652">
                  <c:v>42064</c:v>
                </c:pt>
                <c:pt idx="653">
                  <c:v>42095</c:v>
                </c:pt>
                <c:pt idx="654">
                  <c:v>42125</c:v>
                </c:pt>
                <c:pt idx="655">
                  <c:v>42156</c:v>
                </c:pt>
                <c:pt idx="656">
                  <c:v>42186</c:v>
                </c:pt>
                <c:pt idx="657">
                  <c:v>42217</c:v>
                </c:pt>
                <c:pt idx="658">
                  <c:v>42248</c:v>
                </c:pt>
                <c:pt idx="659">
                  <c:v>42278</c:v>
                </c:pt>
                <c:pt idx="660">
                  <c:v>42309</c:v>
                </c:pt>
                <c:pt idx="661">
                  <c:v>42339</c:v>
                </c:pt>
                <c:pt idx="662">
                  <c:v>42370</c:v>
                </c:pt>
                <c:pt idx="663">
                  <c:v>42401</c:v>
                </c:pt>
                <c:pt idx="664">
                  <c:v>42430</c:v>
                </c:pt>
                <c:pt idx="665">
                  <c:v>42461</c:v>
                </c:pt>
                <c:pt idx="666">
                  <c:v>42491</c:v>
                </c:pt>
                <c:pt idx="667">
                  <c:v>42522</c:v>
                </c:pt>
                <c:pt idx="668">
                  <c:v>42552</c:v>
                </c:pt>
                <c:pt idx="669">
                  <c:v>42583</c:v>
                </c:pt>
                <c:pt idx="670">
                  <c:v>42614</c:v>
                </c:pt>
                <c:pt idx="671">
                  <c:v>42644</c:v>
                </c:pt>
                <c:pt idx="672">
                  <c:v>42675</c:v>
                </c:pt>
                <c:pt idx="673">
                  <c:v>42705</c:v>
                </c:pt>
                <c:pt idx="674">
                  <c:v>42736</c:v>
                </c:pt>
                <c:pt idx="675">
                  <c:v>42767</c:v>
                </c:pt>
                <c:pt idx="676">
                  <c:v>42795</c:v>
                </c:pt>
                <c:pt idx="677">
                  <c:v>42826</c:v>
                </c:pt>
                <c:pt idx="678">
                  <c:v>42856</c:v>
                </c:pt>
                <c:pt idx="679">
                  <c:v>42887</c:v>
                </c:pt>
                <c:pt idx="680">
                  <c:v>42917</c:v>
                </c:pt>
                <c:pt idx="681">
                  <c:v>42948</c:v>
                </c:pt>
                <c:pt idx="682">
                  <c:v>42979</c:v>
                </c:pt>
                <c:pt idx="683">
                  <c:v>43009</c:v>
                </c:pt>
                <c:pt idx="684">
                  <c:v>43040</c:v>
                </c:pt>
                <c:pt idx="685">
                  <c:v>43070</c:v>
                </c:pt>
                <c:pt idx="686">
                  <c:v>43101</c:v>
                </c:pt>
                <c:pt idx="687">
                  <c:v>43132</c:v>
                </c:pt>
                <c:pt idx="688">
                  <c:v>43160</c:v>
                </c:pt>
                <c:pt idx="689">
                  <c:v>43191</c:v>
                </c:pt>
                <c:pt idx="690">
                  <c:v>43221</c:v>
                </c:pt>
                <c:pt idx="691">
                  <c:v>43252</c:v>
                </c:pt>
                <c:pt idx="692">
                  <c:v>43282</c:v>
                </c:pt>
                <c:pt idx="693">
                  <c:v>43313</c:v>
                </c:pt>
                <c:pt idx="694">
                  <c:v>43344</c:v>
                </c:pt>
                <c:pt idx="695">
                  <c:v>43374</c:v>
                </c:pt>
                <c:pt idx="696">
                  <c:v>43405</c:v>
                </c:pt>
                <c:pt idx="697">
                  <c:v>43435</c:v>
                </c:pt>
                <c:pt idx="698">
                  <c:v>43466</c:v>
                </c:pt>
                <c:pt idx="699">
                  <c:v>43497</c:v>
                </c:pt>
                <c:pt idx="700">
                  <c:v>43525</c:v>
                </c:pt>
                <c:pt idx="701">
                  <c:v>43556</c:v>
                </c:pt>
                <c:pt idx="702">
                  <c:v>43586</c:v>
                </c:pt>
                <c:pt idx="703">
                  <c:v>43617</c:v>
                </c:pt>
                <c:pt idx="704">
                  <c:v>43647</c:v>
                </c:pt>
                <c:pt idx="705">
                  <c:v>43678</c:v>
                </c:pt>
                <c:pt idx="706">
                  <c:v>43709</c:v>
                </c:pt>
                <c:pt idx="707">
                  <c:v>43739</c:v>
                </c:pt>
                <c:pt idx="708">
                  <c:v>43770</c:v>
                </c:pt>
                <c:pt idx="709">
                  <c:v>43800</c:v>
                </c:pt>
                <c:pt idx="710">
                  <c:v>43831</c:v>
                </c:pt>
                <c:pt idx="711">
                  <c:v>43862</c:v>
                </c:pt>
                <c:pt idx="712">
                  <c:v>43891</c:v>
                </c:pt>
                <c:pt idx="713">
                  <c:v>43922</c:v>
                </c:pt>
                <c:pt idx="714">
                  <c:v>43952</c:v>
                </c:pt>
                <c:pt idx="715">
                  <c:v>43983</c:v>
                </c:pt>
                <c:pt idx="716">
                  <c:v>44013</c:v>
                </c:pt>
                <c:pt idx="717">
                  <c:v>44044</c:v>
                </c:pt>
                <c:pt idx="718">
                  <c:v>44075</c:v>
                </c:pt>
                <c:pt idx="719">
                  <c:v>44105</c:v>
                </c:pt>
                <c:pt idx="720">
                  <c:v>44136</c:v>
                </c:pt>
                <c:pt idx="721">
                  <c:v>44166</c:v>
                </c:pt>
                <c:pt idx="722">
                  <c:v>44197</c:v>
                </c:pt>
                <c:pt idx="723">
                  <c:v>44228</c:v>
                </c:pt>
                <c:pt idx="724">
                  <c:v>44256</c:v>
                </c:pt>
                <c:pt idx="725">
                  <c:v>44287</c:v>
                </c:pt>
                <c:pt idx="726">
                  <c:v>44317</c:v>
                </c:pt>
                <c:pt idx="727">
                  <c:v>44348</c:v>
                </c:pt>
                <c:pt idx="728">
                  <c:v>44378</c:v>
                </c:pt>
                <c:pt idx="729">
                  <c:v>44378</c:v>
                </c:pt>
                <c:pt idx="730">
                  <c:v>44409</c:v>
                </c:pt>
                <c:pt idx="731">
                  <c:v>44440</c:v>
                </c:pt>
                <c:pt idx="732">
                  <c:v>44470</c:v>
                </c:pt>
                <c:pt idx="733">
                  <c:v>44501</c:v>
                </c:pt>
              </c:numCache>
            </c:numRef>
          </c:cat>
          <c:val>
            <c:numRef>
              <c:f>'Dati base'!$K$2:$K$735</c:f>
              <c:numCache>
                <c:formatCode>_(* #,##0.00_);_(* \(#,##0.00\);_(* "-"??_);_(@_)</c:formatCode>
                <c:ptCount val="73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0.13</c:v>
                </c:pt>
                <c:pt idx="117">
                  <c:v>0.13</c:v>
                </c:pt>
                <c:pt idx="118">
                  <c:v>0.13</c:v>
                </c:pt>
                <c:pt idx="119">
                  <c:v>0.13</c:v>
                </c:pt>
                <c:pt idx="120">
                  <c:v>0.13</c:v>
                </c:pt>
                <c:pt idx="121">
                  <c:v>0.13</c:v>
                </c:pt>
                <c:pt idx="122">
                  <c:v>0.13</c:v>
                </c:pt>
                <c:pt idx="123">
                  <c:v>0.13</c:v>
                </c:pt>
                <c:pt idx="124">
                  <c:v>0.13</c:v>
                </c:pt>
                <c:pt idx="125">
                  <c:v>0.13</c:v>
                </c:pt>
                <c:pt idx="126">
                  <c:v>0.13</c:v>
                </c:pt>
                <c:pt idx="127">
                  <c:v>0.13</c:v>
                </c:pt>
                <c:pt idx="128">
                  <c:v>0.13</c:v>
                </c:pt>
                <c:pt idx="129">
                  <c:v>0.13</c:v>
                </c:pt>
                <c:pt idx="130">
                  <c:v>0.13</c:v>
                </c:pt>
                <c:pt idx="131">
                  <c:v>0.13</c:v>
                </c:pt>
                <c:pt idx="132">
                  <c:v>0.13</c:v>
                </c:pt>
                <c:pt idx="133">
                  <c:v>0.13</c:v>
                </c:pt>
                <c:pt idx="134">
                  <c:v>0.13</c:v>
                </c:pt>
                <c:pt idx="135">
                  <c:v>0.13</c:v>
                </c:pt>
                <c:pt idx="136">
                  <c:v>0.13</c:v>
                </c:pt>
                <c:pt idx="137">
                  <c:v>0.13</c:v>
                </c:pt>
                <c:pt idx="138">
                  <c:v>0.13</c:v>
                </c:pt>
                <c:pt idx="139">
                  <c:v>0.13</c:v>
                </c:pt>
                <c:pt idx="140">
                  <c:v>0.13</c:v>
                </c:pt>
                <c:pt idx="141">
                  <c:v>0.13</c:v>
                </c:pt>
                <c:pt idx="142">
                  <c:v>0.13</c:v>
                </c:pt>
                <c:pt idx="143">
                  <c:v>0.13</c:v>
                </c:pt>
                <c:pt idx="144">
                  <c:v>0.13</c:v>
                </c:pt>
                <c:pt idx="145">
                  <c:v>0.13</c:v>
                </c:pt>
                <c:pt idx="146">
                  <c:v>0.13</c:v>
                </c:pt>
                <c:pt idx="147">
                  <c:v>0.13</c:v>
                </c:pt>
                <c:pt idx="148">
                  <c:v>0.13</c:v>
                </c:pt>
                <c:pt idx="149">
                  <c:v>0.13</c:v>
                </c:pt>
                <c:pt idx="150">
                  <c:v>0.13</c:v>
                </c:pt>
                <c:pt idx="151">
                  <c:v>0.13</c:v>
                </c:pt>
                <c:pt idx="152">
                  <c:v>0.13</c:v>
                </c:pt>
                <c:pt idx="153">
                  <c:v>0.13</c:v>
                </c:pt>
                <c:pt idx="154">
                  <c:v>0.13</c:v>
                </c:pt>
                <c:pt idx="155">
                  <c:v>0.13</c:v>
                </c:pt>
                <c:pt idx="156">
                  <c:v>0.13</c:v>
                </c:pt>
                <c:pt idx="157">
                  <c:v>0.13</c:v>
                </c:pt>
                <c:pt idx="158">
                  <c:v>0.13</c:v>
                </c:pt>
                <c:pt idx="159">
                  <c:v>0.13</c:v>
                </c:pt>
                <c:pt idx="160">
                  <c:v>0.15</c:v>
                </c:pt>
                <c:pt idx="161">
                  <c:v>0.15</c:v>
                </c:pt>
                <c:pt idx="162">
                  <c:v>0.15</c:v>
                </c:pt>
                <c:pt idx="163">
                  <c:v>0.15</c:v>
                </c:pt>
                <c:pt idx="164">
                  <c:v>0.15</c:v>
                </c:pt>
                <c:pt idx="165">
                  <c:v>0.15</c:v>
                </c:pt>
                <c:pt idx="166">
                  <c:v>0.15</c:v>
                </c:pt>
                <c:pt idx="167">
                  <c:v>0.18</c:v>
                </c:pt>
                <c:pt idx="168">
                  <c:v>0.18</c:v>
                </c:pt>
                <c:pt idx="169">
                  <c:v>0.18</c:v>
                </c:pt>
                <c:pt idx="170">
                  <c:v>0.18</c:v>
                </c:pt>
                <c:pt idx="171">
                  <c:v>0.18</c:v>
                </c:pt>
                <c:pt idx="172">
                  <c:v>0.18</c:v>
                </c:pt>
                <c:pt idx="173">
                  <c:v>0.18</c:v>
                </c:pt>
                <c:pt idx="174">
                  <c:v>0.18</c:v>
                </c:pt>
                <c:pt idx="175">
                  <c:v>0.18</c:v>
                </c:pt>
                <c:pt idx="176">
                  <c:v>0.18</c:v>
                </c:pt>
                <c:pt idx="177">
                  <c:v>0.18</c:v>
                </c:pt>
                <c:pt idx="178">
                  <c:v>0.18</c:v>
                </c:pt>
                <c:pt idx="179">
                  <c:v>0.18</c:v>
                </c:pt>
                <c:pt idx="180">
                  <c:v>0.18</c:v>
                </c:pt>
                <c:pt idx="181">
                  <c:v>0.18</c:v>
                </c:pt>
                <c:pt idx="182">
                  <c:v>0.18</c:v>
                </c:pt>
                <c:pt idx="183">
                  <c:v>0.18</c:v>
                </c:pt>
                <c:pt idx="184">
                  <c:v>0.18</c:v>
                </c:pt>
                <c:pt idx="185">
                  <c:v>0.18</c:v>
                </c:pt>
                <c:pt idx="186">
                  <c:v>0.18</c:v>
                </c:pt>
                <c:pt idx="187">
                  <c:v>0.18</c:v>
                </c:pt>
                <c:pt idx="188">
                  <c:v>0.18</c:v>
                </c:pt>
                <c:pt idx="189">
                  <c:v>0.18</c:v>
                </c:pt>
                <c:pt idx="190">
                  <c:v>0.18</c:v>
                </c:pt>
                <c:pt idx="191">
                  <c:v>0.18</c:v>
                </c:pt>
                <c:pt idx="192">
                  <c:v>0.18</c:v>
                </c:pt>
                <c:pt idx="193">
                  <c:v>0.18</c:v>
                </c:pt>
                <c:pt idx="194">
                  <c:v>0.18</c:v>
                </c:pt>
                <c:pt idx="195">
                  <c:v>0.18</c:v>
                </c:pt>
                <c:pt idx="196">
                  <c:v>0.18</c:v>
                </c:pt>
                <c:pt idx="197">
                  <c:v>0.18</c:v>
                </c:pt>
                <c:pt idx="198">
                  <c:v>0.18</c:v>
                </c:pt>
                <c:pt idx="199">
                  <c:v>0.18</c:v>
                </c:pt>
                <c:pt idx="200">
                  <c:v>0.18</c:v>
                </c:pt>
                <c:pt idx="201">
                  <c:v>0.18</c:v>
                </c:pt>
                <c:pt idx="202">
                  <c:v>0.21</c:v>
                </c:pt>
                <c:pt idx="203">
                  <c:v>0.21</c:v>
                </c:pt>
                <c:pt idx="204">
                  <c:v>0.21</c:v>
                </c:pt>
                <c:pt idx="205">
                  <c:v>0.21</c:v>
                </c:pt>
                <c:pt idx="206">
                  <c:v>0.21</c:v>
                </c:pt>
                <c:pt idx="207">
                  <c:v>0.21</c:v>
                </c:pt>
                <c:pt idx="208">
                  <c:v>0.21</c:v>
                </c:pt>
                <c:pt idx="209">
                  <c:v>0.21</c:v>
                </c:pt>
                <c:pt idx="210">
                  <c:v>0.21</c:v>
                </c:pt>
                <c:pt idx="211">
                  <c:v>0.21</c:v>
                </c:pt>
                <c:pt idx="212">
                  <c:v>0.21</c:v>
                </c:pt>
                <c:pt idx="213">
                  <c:v>0.21</c:v>
                </c:pt>
                <c:pt idx="214">
                  <c:v>0.21</c:v>
                </c:pt>
                <c:pt idx="215">
                  <c:v>0.21</c:v>
                </c:pt>
                <c:pt idx="216">
                  <c:v>0.21</c:v>
                </c:pt>
                <c:pt idx="217">
                  <c:v>0.21</c:v>
                </c:pt>
                <c:pt idx="218">
                  <c:v>0.26</c:v>
                </c:pt>
                <c:pt idx="219">
                  <c:v>0.26</c:v>
                </c:pt>
                <c:pt idx="220">
                  <c:v>0.26</c:v>
                </c:pt>
                <c:pt idx="221">
                  <c:v>0.26</c:v>
                </c:pt>
                <c:pt idx="222">
                  <c:v>0.26</c:v>
                </c:pt>
                <c:pt idx="223">
                  <c:v>0.26</c:v>
                </c:pt>
                <c:pt idx="224">
                  <c:v>0.26</c:v>
                </c:pt>
                <c:pt idx="225">
                  <c:v>0.26</c:v>
                </c:pt>
                <c:pt idx="226">
                  <c:v>0.26</c:v>
                </c:pt>
                <c:pt idx="227">
                  <c:v>0.26</c:v>
                </c:pt>
                <c:pt idx="228">
                  <c:v>0.26</c:v>
                </c:pt>
                <c:pt idx="229">
                  <c:v>0.26</c:v>
                </c:pt>
                <c:pt idx="230">
                  <c:v>0.26</c:v>
                </c:pt>
                <c:pt idx="231">
                  <c:v>0.26</c:v>
                </c:pt>
                <c:pt idx="232">
                  <c:v>0.26</c:v>
                </c:pt>
                <c:pt idx="233">
                  <c:v>0.26</c:v>
                </c:pt>
                <c:pt idx="234">
                  <c:v>0.26</c:v>
                </c:pt>
                <c:pt idx="235">
                  <c:v>0.26</c:v>
                </c:pt>
                <c:pt idx="236">
                  <c:v>0.31</c:v>
                </c:pt>
                <c:pt idx="237">
                  <c:v>0.31</c:v>
                </c:pt>
                <c:pt idx="238">
                  <c:v>0.31</c:v>
                </c:pt>
                <c:pt idx="239">
                  <c:v>0.31</c:v>
                </c:pt>
                <c:pt idx="240">
                  <c:v>0.31</c:v>
                </c:pt>
                <c:pt idx="241">
                  <c:v>0.31</c:v>
                </c:pt>
                <c:pt idx="242">
                  <c:v>0.31</c:v>
                </c:pt>
                <c:pt idx="243">
                  <c:v>0.31</c:v>
                </c:pt>
                <c:pt idx="244">
                  <c:v>0.31</c:v>
                </c:pt>
                <c:pt idx="245">
                  <c:v>0.31</c:v>
                </c:pt>
                <c:pt idx="246">
                  <c:v>0.31</c:v>
                </c:pt>
                <c:pt idx="247">
                  <c:v>0.36</c:v>
                </c:pt>
                <c:pt idx="248">
                  <c:v>0.36</c:v>
                </c:pt>
                <c:pt idx="249">
                  <c:v>0.36</c:v>
                </c:pt>
                <c:pt idx="250">
                  <c:v>0.36</c:v>
                </c:pt>
                <c:pt idx="251">
                  <c:v>0.36</c:v>
                </c:pt>
                <c:pt idx="252">
                  <c:v>0.36</c:v>
                </c:pt>
                <c:pt idx="253">
                  <c:v>0.36</c:v>
                </c:pt>
                <c:pt idx="254">
                  <c:v>0.36</c:v>
                </c:pt>
                <c:pt idx="255">
                  <c:v>0.36</c:v>
                </c:pt>
                <c:pt idx="256">
                  <c:v>0.36</c:v>
                </c:pt>
                <c:pt idx="257">
                  <c:v>0.36</c:v>
                </c:pt>
                <c:pt idx="258">
                  <c:v>0.36</c:v>
                </c:pt>
                <c:pt idx="259">
                  <c:v>0.36</c:v>
                </c:pt>
                <c:pt idx="260">
                  <c:v>0.41</c:v>
                </c:pt>
                <c:pt idx="261">
                  <c:v>0.41</c:v>
                </c:pt>
                <c:pt idx="262">
                  <c:v>0.41</c:v>
                </c:pt>
                <c:pt idx="263">
                  <c:v>0.41</c:v>
                </c:pt>
                <c:pt idx="264">
                  <c:v>0.41</c:v>
                </c:pt>
                <c:pt idx="265">
                  <c:v>0.41</c:v>
                </c:pt>
                <c:pt idx="266">
                  <c:v>0.41</c:v>
                </c:pt>
                <c:pt idx="267">
                  <c:v>0.41</c:v>
                </c:pt>
                <c:pt idx="268">
                  <c:v>0.41</c:v>
                </c:pt>
                <c:pt idx="269">
                  <c:v>0.41</c:v>
                </c:pt>
                <c:pt idx="270">
                  <c:v>0.41</c:v>
                </c:pt>
                <c:pt idx="271">
                  <c:v>0.41</c:v>
                </c:pt>
                <c:pt idx="272">
                  <c:v>0.46</c:v>
                </c:pt>
                <c:pt idx="273">
                  <c:v>0.46</c:v>
                </c:pt>
                <c:pt idx="274">
                  <c:v>0.46</c:v>
                </c:pt>
                <c:pt idx="275">
                  <c:v>0.46</c:v>
                </c:pt>
                <c:pt idx="276">
                  <c:v>0.52</c:v>
                </c:pt>
                <c:pt idx="277">
                  <c:v>0.52</c:v>
                </c:pt>
                <c:pt idx="278">
                  <c:v>0.52</c:v>
                </c:pt>
                <c:pt idx="279">
                  <c:v>0.52</c:v>
                </c:pt>
                <c:pt idx="280">
                  <c:v>0.52</c:v>
                </c:pt>
                <c:pt idx="281">
                  <c:v>0.52</c:v>
                </c:pt>
                <c:pt idx="282">
                  <c:v>0.52</c:v>
                </c:pt>
                <c:pt idx="283">
                  <c:v>0.52</c:v>
                </c:pt>
                <c:pt idx="284">
                  <c:v>0.52</c:v>
                </c:pt>
                <c:pt idx="285">
                  <c:v>0.52</c:v>
                </c:pt>
                <c:pt idx="286">
                  <c:v>0.52</c:v>
                </c:pt>
                <c:pt idx="287">
                  <c:v>0.52</c:v>
                </c:pt>
                <c:pt idx="288">
                  <c:v>0.52</c:v>
                </c:pt>
                <c:pt idx="289">
                  <c:v>0.52</c:v>
                </c:pt>
                <c:pt idx="290">
                  <c:v>0.52</c:v>
                </c:pt>
                <c:pt idx="291">
                  <c:v>0.52</c:v>
                </c:pt>
                <c:pt idx="292">
                  <c:v>0.52</c:v>
                </c:pt>
                <c:pt idx="293">
                  <c:v>0.52</c:v>
                </c:pt>
                <c:pt idx="294">
                  <c:v>0.62</c:v>
                </c:pt>
                <c:pt idx="295">
                  <c:v>0.62</c:v>
                </c:pt>
                <c:pt idx="296">
                  <c:v>0.62</c:v>
                </c:pt>
                <c:pt idx="297">
                  <c:v>0.62</c:v>
                </c:pt>
                <c:pt idx="298">
                  <c:v>0.62</c:v>
                </c:pt>
                <c:pt idx="299">
                  <c:v>0.62</c:v>
                </c:pt>
                <c:pt idx="300">
                  <c:v>0.62</c:v>
                </c:pt>
                <c:pt idx="301">
                  <c:v>0.62</c:v>
                </c:pt>
                <c:pt idx="302">
                  <c:v>0.62</c:v>
                </c:pt>
                <c:pt idx="303">
                  <c:v>0.62</c:v>
                </c:pt>
                <c:pt idx="304">
                  <c:v>0.62</c:v>
                </c:pt>
                <c:pt idx="305">
                  <c:v>0.62</c:v>
                </c:pt>
                <c:pt idx="306">
                  <c:v>0.62</c:v>
                </c:pt>
                <c:pt idx="307">
                  <c:v>0.67</c:v>
                </c:pt>
                <c:pt idx="308">
                  <c:v>0.67</c:v>
                </c:pt>
                <c:pt idx="309">
                  <c:v>0.67</c:v>
                </c:pt>
                <c:pt idx="310">
                  <c:v>0.67</c:v>
                </c:pt>
                <c:pt idx="311">
                  <c:v>0.67</c:v>
                </c:pt>
                <c:pt idx="312">
                  <c:v>0.67</c:v>
                </c:pt>
                <c:pt idx="313">
                  <c:v>0.67</c:v>
                </c:pt>
                <c:pt idx="314">
                  <c:v>0.67</c:v>
                </c:pt>
                <c:pt idx="315">
                  <c:v>0.67</c:v>
                </c:pt>
                <c:pt idx="316">
                  <c:v>0.67</c:v>
                </c:pt>
                <c:pt idx="317">
                  <c:v>0.67</c:v>
                </c:pt>
                <c:pt idx="318">
                  <c:v>0.67</c:v>
                </c:pt>
                <c:pt idx="319">
                  <c:v>0.77</c:v>
                </c:pt>
                <c:pt idx="320">
                  <c:v>0.77</c:v>
                </c:pt>
                <c:pt idx="321">
                  <c:v>0.77</c:v>
                </c:pt>
                <c:pt idx="322">
                  <c:v>0.77</c:v>
                </c:pt>
                <c:pt idx="323">
                  <c:v>0.77</c:v>
                </c:pt>
                <c:pt idx="324">
                  <c:v>0.77</c:v>
                </c:pt>
                <c:pt idx="325">
                  <c:v>0.77</c:v>
                </c:pt>
                <c:pt idx="326">
                  <c:v>0.77</c:v>
                </c:pt>
                <c:pt idx="327">
                  <c:v>0.77</c:v>
                </c:pt>
                <c:pt idx="328">
                  <c:v>0.77</c:v>
                </c:pt>
                <c:pt idx="329">
                  <c:v>0.77</c:v>
                </c:pt>
                <c:pt idx="330">
                  <c:v>0.77</c:v>
                </c:pt>
                <c:pt idx="331">
                  <c:v>0.77</c:v>
                </c:pt>
                <c:pt idx="332">
                  <c:v>0.77</c:v>
                </c:pt>
                <c:pt idx="333">
                  <c:v>0.77</c:v>
                </c:pt>
                <c:pt idx="334">
                  <c:v>0.77</c:v>
                </c:pt>
                <c:pt idx="335">
                  <c:v>0.77</c:v>
                </c:pt>
                <c:pt idx="336">
                  <c:v>0.77</c:v>
                </c:pt>
                <c:pt idx="337">
                  <c:v>0.77</c:v>
                </c:pt>
                <c:pt idx="338">
                  <c:v>0.77</c:v>
                </c:pt>
                <c:pt idx="339">
                  <c:v>0.77</c:v>
                </c:pt>
                <c:pt idx="340">
                  <c:v>0.77</c:v>
                </c:pt>
                <c:pt idx="341">
                  <c:v>0.77</c:v>
                </c:pt>
                <c:pt idx="342">
                  <c:v>0.77</c:v>
                </c:pt>
                <c:pt idx="343">
                  <c:v>0.77</c:v>
                </c:pt>
                <c:pt idx="344">
                  <c:v>0.77</c:v>
                </c:pt>
                <c:pt idx="345">
                  <c:v>0.77</c:v>
                </c:pt>
                <c:pt idx="346">
                  <c:v>0.77</c:v>
                </c:pt>
                <c:pt idx="347">
                  <c:v>0.77</c:v>
                </c:pt>
                <c:pt idx="348">
                  <c:v>0.77</c:v>
                </c:pt>
                <c:pt idx="349">
                  <c:v>0.77</c:v>
                </c:pt>
                <c:pt idx="350">
                  <c:v>0.77</c:v>
                </c:pt>
                <c:pt idx="351">
                  <c:v>0.77</c:v>
                </c:pt>
                <c:pt idx="352">
                  <c:v>0.77</c:v>
                </c:pt>
                <c:pt idx="353">
                  <c:v>1.03</c:v>
                </c:pt>
                <c:pt idx="354">
                  <c:v>1.03</c:v>
                </c:pt>
                <c:pt idx="355">
                  <c:v>1.03</c:v>
                </c:pt>
                <c:pt idx="356">
                  <c:v>1.03</c:v>
                </c:pt>
                <c:pt idx="357">
                  <c:v>1.03</c:v>
                </c:pt>
                <c:pt idx="358">
                  <c:v>1.03</c:v>
                </c:pt>
                <c:pt idx="359">
                  <c:v>1.03</c:v>
                </c:pt>
                <c:pt idx="360">
                  <c:v>1.03</c:v>
                </c:pt>
                <c:pt idx="361">
                  <c:v>1.03</c:v>
                </c:pt>
                <c:pt idx="362">
                  <c:v>1.03</c:v>
                </c:pt>
                <c:pt idx="363">
                  <c:v>1.03</c:v>
                </c:pt>
                <c:pt idx="364">
                  <c:v>1.03</c:v>
                </c:pt>
                <c:pt idx="365">
                  <c:v>1.03</c:v>
                </c:pt>
                <c:pt idx="366">
                  <c:v>1.03</c:v>
                </c:pt>
                <c:pt idx="367">
                  <c:v>1.19</c:v>
                </c:pt>
                <c:pt idx="368">
                  <c:v>1.19</c:v>
                </c:pt>
                <c:pt idx="369">
                  <c:v>1.19</c:v>
                </c:pt>
                <c:pt idx="370">
                  <c:v>1.19</c:v>
                </c:pt>
                <c:pt idx="371">
                  <c:v>1.19</c:v>
                </c:pt>
                <c:pt idx="372">
                  <c:v>1.19</c:v>
                </c:pt>
                <c:pt idx="373">
                  <c:v>1.19</c:v>
                </c:pt>
                <c:pt idx="374">
                  <c:v>1.19</c:v>
                </c:pt>
                <c:pt idx="375">
                  <c:v>1.19</c:v>
                </c:pt>
                <c:pt idx="376">
                  <c:v>1.19</c:v>
                </c:pt>
                <c:pt idx="377">
                  <c:v>1.19</c:v>
                </c:pt>
                <c:pt idx="378">
                  <c:v>1.19</c:v>
                </c:pt>
                <c:pt idx="379">
                  <c:v>1.19</c:v>
                </c:pt>
                <c:pt idx="380">
                  <c:v>1.19</c:v>
                </c:pt>
                <c:pt idx="381">
                  <c:v>1.19</c:v>
                </c:pt>
                <c:pt idx="382">
                  <c:v>1.19</c:v>
                </c:pt>
                <c:pt idx="383">
                  <c:v>1.19</c:v>
                </c:pt>
                <c:pt idx="384">
                  <c:v>1.19</c:v>
                </c:pt>
                <c:pt idx="385">
                  <c:v>1.19</c:v>
                </c:pt>
                <c:pt idx="386">
                  <c:v>1.19</c:v>
                </c:pt>
                <c:pt idx="387">
                  <c:v>1.19</c:v>
                </c:pt>
                <c:pt idx="388">
                  <c:v>1.19</c:v>
                </c:pt>
                <c:pt idx="389">
                  <c:v>1.19</c:v>
                </c:pt>
                <c:pt idx="390">
                  <c:v>1.19</c:v>
                </c:pt>
                <c:pt idx="391">
                  <c:v>1.29</c:v>
                </c:pt>
                <c:pt idx="392">
                  <c:v>1.29</c:v>
                </c:pt>
                <c:pt idx="393">
                  <c:v>1.29</c:v>
                </c:pt>
                <c:pt idx="394">
                  <c:v>1.29</c:v>
                </c:pt>
                <c:pt idx="395">
                  <c:v>1.29</c:v>
                </c:pt>
                <c:pt idx="396">
                  <c:v>1.29</c:v>
                </c:pt>
                <c:pt idx="397">
                  <c:v>1.29</c:v>
                </c:pt>
                <c:pt idx="398">
                  <c:v>1.29</c:v>
                </c:pt>
                <c:pt idx="399">
                  <c:v>1.29</c:v>
                </c:pt>
                <c:pt idx="400">
                  <c:v>1.29</c:v>
                </c:pt>
                <c:pt idx="401">
                  <c:v>1.29</c:v>
                </c:pt>
                <c:pt idx="402">
                  <c:v>1.29</c:v>
                </c:pt>
                <c:pt idx="403">
                  <c:v>1.29</c:v>
                </c:pt>
                <c:pt idx="404">
                  <c:v>1.29</c:v>
                </c:pt>
                <c:pt idx="405">
                  <c:v>1.29</c:v>
                </c:pt>
                <c:pt idx="406">
                  <c:v>1.29</c:v>
                </c:pt>
                <c:pt idx="407">
                  <c:v>1.29</c:v>
                </c:pt>
                <c:pt idx="408">
                  <c:v>1.29</c:v>
                </c:pt>
                <c:pt idx="409">
                  <c:v>1.39</c:v>
                </c:pt>
                <c:pt idx="410">
                  <c:v>1.39</c:v>
                </c:pt>
                <c:pt idx="411">
                  <c:v>1.39</c:v>
                </c:pt>
                <c:pt idx="412">
                  <c:v>1.39</c:v>
                </c:pt>
                <c:pt idx="413">
                  <c:v>1.39</c:v>
                </c:pt>
                <c:pt idx="414">
                  <c:v>1.39</c:v>
                </c:pt>
                <c:pt idx="415">
                  <c:v>1.39</c:v>
                </c:pt>
                <c:pt idx="416">
                  <c:v>1.39</c:v>
                </c:pt>
                <c:pt idx="417">
                  <c:v>1.39</c:v>
                </c:pt>
                <c:pt idx="418">
                  <c:v>1.39</c:v>
                </c:pt>
                <c:pt idx="419">
                  <c:v>1.39</c:v>
                </c:pt>
                <c:pt idx="420">
                  <c:v>1.55</c:v>
                </c:pt>
                <c:pt idx="421">
                  <c:v>1.55</c:v>
                </c:pt>
                <c:pt idx="422">
                  <c:v>1.55</c:v>
                </c:pt>
                <c:pt idx="423">
                  <c:v>1.55</c:v>
                </c:pt>
                <c:pt idx="424">
                  <c:v>1.55</c:v>
                </c:pt>
                <c:pt idx="425">
                  <c:v>1.55</c:v>
                </c:pt>
                <c:pt idx="426">
                  <c:v>1.55</c:v>
                </c:pt>
                <c:pt idx="427">
                  <c:v>1.55</c:v>
                </c:pt>
                <c:pt idx="428">
                  <c:v>1.55</c:v>
                </c:pt>
                <c:pt idx="429">
                  <c:v>1.55</c:v>
                </c:pt>
                <c:pt idx="430">
                  <c:v>1.55</c:v>
                </c:pt>
                <c:pt idx="431">
                  <c:v>1.55</c:v>
                </c:pt>
                <c:pt idx="432">
                  <c:v>1.55</c:v>
                </c:pt>
                <c:pt idx="433">
                  <c:v>1.55</c:v>
                </c:pt>
                <c:pt idx="434">
                  <c:v>1.55</c:v>
                </c:pt>
                <c:pt idx="435">
                  <c:v>1.55</c:v>
                </c:pt>
                <c:pt idx="436">
                  <c:v>1.55</c:v>
                </c:pt>
                <c:pt idx="437">
                  <c:v>1.55</c:v>
                </c:pt>
                <c:pt idx="438">
                  <c:v>1.55</c:v>
                </c:pt>
                <c:pt idx="439">
                  <c:v>1.55</c:v>
                </c:pt>
                <c:pt idx="440">
                  <c:v>1.55</c:v>
                </c:pt>
                <c:pt idx="441">
                  <c:v>1.55</c:v>
                </c:pt>
                <c:pt idx="442">
                  <c:v>1.55</c:v>
                </c:pt>
                <c:pt idx="443">
                  <c:v>1.55</c:v>
                </c:pt>
                <c:pt idx="444">
                  <c:v>1.55</c:v>
                </c:pt>
                <c:pt idx="445">
                  <c:v>1.55</c:v>
                </c:pt>
                <c:pt idx="446">
                  <c:v>1.81</c:v>
                </c:pt>
                <c:pt idx="447">
                  <c:v>1.81</c:v>
                </c:pt>
                <c:pt idx="448">
                  <c:v>1.81</c:v>
                </c:pt>
                <c:pt idx="449">
                  <c:v>1.81</c:v>
                </c:pt>
                <c:pt idx="450">
                  <c:v>1.81</c:v>
                </c:pt>
                <c:pt idx="451">
                  <c:v>1.81</c:v>
                </c:pt>
                <c:pt idx="452">
                  <c:v>1.81</c:v>
                </c:pt>
                <c:pt idx="453">
                  <c:v>1.81</c:v>
                </c:pt>
                <c:pt idx="454">
                  <c:v>1.81</c:v>
                </c:pt>
                <c:pt idx="455">
                  <c:v>1.81</c:v>
                </c:pt>
                <c:pt idx="456">
                  <c:v>1.81</c:v>
                </c:pt>
                <c:pt idx="457">
                  <c:v>1.81</c:v>
                </c:pt>
                <c:pt idx="458">
                  <c:v>1.81</c:v>
                </c:pt>
                <c:pt idx="459">
                  <c:v>1.81</c:v>
                </c:pt>
                <c:pt idx="460">
                  <c:v>1.81</c:v>
                </c:pt>
                <c:pt idx="461">
                  <c:v>1.81</c:v>
                </c:pt>
                <c:pt idx="462">
                  <c:v>1.81</c:v>
                </c:pt>
                <c:pt idx="463">
                  <c:v>1.81</c:v>
                </c:pt>
                <c:pt idx="464">
                  <c:v>1.81</c:v>
                </c:pt>
                <c:pt idx="465">
                  <c:v>1.81</c:v>
                </c:pt>
                <c:pt idx="466">
                  <c:v>1.81</c:v>
                </c:pt>
                <c:pt idx="467">
                  <c:v>1.81</c:v>
                </c:pt>
                <c:pt idx="468">
                  <c:v>1.81</c:v>
                </c:pt>
                <c:pt idx="469">
                  <c:v>1.81</c:v>
                </c:pt>
                <c:pt idx="470">
                  <c:v>1.81</c:v>
                </c:pt>
                <c:pt idx="471">
                  <c:v>1.81</c:v>
                </c:pt>
                <c:pt idx="472">
                  <c:v>1.81</c:v>
                </c:pt>
                <c:pt idx="473">
                  <c:v>1.81</c:v>
                </c:pt>
                <c:pt idx="474">
                  <c:v>1.81</c:v>
                </c:pt>
                <c:pt idx="475">
                  <c:v>1.96</c:v>
                </c:pt>
                <c:pt idx="476">
                  <c:v>1.96</c:v>
                </c:pt>
                <c:pt idx="477">
                  <c:v>1.96</c:v>
                </c:pt>
                <c:pt idx="478">
                  <c:v>1.96</c:v>
                </c:pt>
                <c:pt idx="479">
                  <c:v>1.96</c:v>
                </c:pt>
                <c:pt idx="480">
                  <c:v>1.96</c:v>
                </c:pt>
                <c:pt idx="481">
                  <c:v>1.96</c:v>
                </c:pt>
                <c:pt idx="482">
                  <c:v>1.96</c:v>
                </c:pt>
                <c:pt idx="483">
                  <c:v>1.96</c:v>
                </c:pt>
                <c:pt idx="484">
                  <c:v>1.96</c:v>
                </c:pt>
                <c:pt idx="485">
                  <c:v>1.96</c:v>
                </c:pt>
                <c:pt idx="486">
                  <c:v>1.96</c:v>
                </c:pt>
                <c:pt idx="487">
                  <c:v>2.0699999999999998</c:v>
                </c:pt>
                <c:pt idx="488">
                  <c:v>2.0699999999999998</c:v>
                </c:pt>
                <c:pt idx="489">
                  <c:v>2.0699999999999998</c:v>
                </c:pt>
                <c:pt idx="490">
                  <c:v>2.0699999999999998</c:v>
                </c:pt>
                <c:pt idx="491">
                  <c:v>2.0699999999999998</c:v>
                </c:pt>
                <c:pt idx="492">
                  <c:v>2.0699999999999998</c:v>
                </c:pt>
                <c:pt idx="493">
                  <c:v>2.0699999999999998</c:v>
                </c:pt>
                <c:pt idx="494">
                  <c:v>2.0699999999999998</c:v>
                </c:pt>
                <c:pt idx="495">
                  <c:v>2.0699999999999998</c:v>
                </c:pt>
                <c:pt idx="496">
                  <c:v>2.0699999999999998</c:v>
                </c:pt>
                <c:pt idx="497">
                  <c:v>2.0699999999999998</c:v>
                </c:pt>
                <c:pt idx="498">
                  <c:v>2.0699999999999998</c:v>
                </c:pt>
                <c:pt idx="499">
                  <c:v>2.2000000000000002</c:v>
                </c:pt>
                <c:pt idx="500">
                  <c:v>2.2000000000000002</c:v>
                </c:pt>
                <c:pt idx="501">
                  <c:v>2.2000000000000002</c:v>
                </c:pt>
                <c:pt idx="502">
                  <c:v>2.2000000000000002</c:v>
                </c:pt>
                <c:pt idx="503">
                  <c:v>2.2000000000000002</c:v>
                </c:pt>
                <c:pt idx="504">
                  <c:v>2.2000000000000002</c:v>
                </c:pt>
                <c:pt idx="505">
                  <c:v>2.2000000000000002</c:v>
                </c:pt>
                <c:pt idx="506">
                  <c:v>2.2000000000000002</c:v>
                </c:pt>
                <c:pt idx="507">
                  <c:v>2.2000000000000002</c:v>
                </c:pt>
                <c:pt idx="508">
                  <c:v>2.2000000000000002</c:v>
                </c:pt>
                <c:pt idx="509">
                  <c:v>2.2000000000000002</c:v>
                </c:pt>
                <c:pt idx="510">
                  <c:v>2.2000000000000002</c:v>
                </c:pt>
                <c:pt idx="511">
                  <c:v>2.2000000000000002</c:v>
                </c:pt>
                <c:pt idx="512">
                  <c:v>2.2000000000000002</c:v>
                </c:pt>
                <c:pt idx="513">
                  <c:v>2.2000000000000002</c:v>
                </c:pt>
                <c:pt idx="514">
                  <c:v>2.2000000000000002</c:v>
                </c:pt>
                <c:pt idx="515">
                  <c:v>2.2999999999999998</c:v>
                </c:pt>
                <c:pt idx="516">
                  <c:v>2.2999999999999998</c:v>
                </c:pt>
                <c:pt idx="517">
                  <c:v>2.2999999999999998</c:v>
                </c:pt>
                <c:pt idx="518">
                  <c:v>2.2999999999999998</c:v>
                </c:pt>
                <c:pt idx="519">
                  <c:v>2.2999999999999998</c:v>
                </c:pt>
                <c:pt idx="520">
                  <c:v>2.2999999999999998</c:v>
                </c:pt>
                <c:pt idx="521">
                  <c:v>2.2999999999999998</c:v>
                </c:pt>
                <c:pt idx="522">
                  <c:v>2.2999999999999998</c:v>
                </c:pt>
                <c:pt idx="523">
                  <c:v>2.2999999999999998</c:v>
                </c:pt>
                <c:pt idx="524">
                  <c:v>2.2999999999999998</c:v>
                </c:pt>
                <c:pt idx="525">
                  <c:v>2.2999999999999998</c:v>
                </c:pt>
                <c:pt idx="526">
                  <c:v>2.2999999999999998</c:v>
                </c:pt>
                <c:pt idx="527">
                  <c:v>2.4</c:v>
                </c:pt>
                <c:pt idx="528">
                  <c:v>2.4</c:v>
                </c:pt>
                <c:pt idx="529">
                  <c:v>2.4</c:v>
                </c:pt>
                <c:pt idx="530">
                  <c:v>2.4</c:v>
                </c:pt>
                <c:pt idx="531">
                  <c:v>2.4</c:v>
                </c:pt>
                <c:pt idx="532">
                  <c:v>2.4</c:v>
                </c:pt>
                <c:pt idx="533">
                  <c:v>2.4</c:v>
                </c:pt>
                <c:pt idx="534">
                  <c:v>2.4</c:v>
                </c:pt>
                <c:pt idx="535">
                  <c:v>2.4</c:v>
                </c:pt>
                <c:pt idx="536">
                  <c:v>2.5</c:v>
                </c:pt>
                <c:pt idx="537">
                  <c:v>2.5</c:v>
                </c:pt>
                <c:pt idx="538">
                  <c:v>2.5</c:v>
                </c:pt>
                <c:pt idx="539">
                  <c:v>2.5</c:v>
                </c:pt>
                <c:pt idx="540">
                  <c:v>2.5</c:v>
                </c:pt>
                <c:pt idx="541">
                  <c:v>2.5</c:v>
                </c:pt>
                <c:pt idx="542">
                  <c:v>2.5</c:v>
                </c:pt>
                <c:pt idx="543">
                  <c:v>2.5</c:v>
                </c:pt>
                <c:pt idx="544">
                  <c:v>2.5</c:v>
                </c:pt>
                <c:pt idx="545">
                  <c:v>2.5</c:v>
                </c:pt>
                <c:pt idx="546">
                  <c:v>2.5</c:v>
                </c:pt>
                <c:pt idx="547">
                  <c:v>2.5</c:v>
                </c:pt>
                <c:pt idx="548">
                  <c:v>2.5</c:v>
                </c:pt>
                <c:pt idx="549">
                  <c:v>2.5</c:v>
                </c:pt>
                <c:pt idx="550">
                  <c:v>2.5</c:v>
                </c:pt>
                <c:pt idx="551">
                  <c:v>2.5</c:v>
                </c:pt>
                <c:pt idx="552">
                  <c:v>2.5</c:v>
                </c:pt>
                <c:pt idx="553">
                  <c:v>2.5</c:v>
                </c:pt>
                <c:pt idx="554">
                  <c:v>2.5</c:v>
                </c:pt>
                <c:pt idx="555">
                  <c:v>2.5</c:v>
                </c:pt>
                <c:pt idx="556">
                  <c:v>2.5</c:v>
                </c:pt>
                <c:pt idx="557">
                  <c:v>2.5</c:v>
                </c:pt>
                <c:pt idx="558">
                  <c:v>2.5</c:v>
                </c:pt>
                <c:pt idx="559">
                  <c:v>2.7</c:v>
                </c:pt>
                <c:pt idx="560">
                  <c:v>2.7</c:v>
                </c:pt>
                <c:pt idx="561">
                  <c:v>2.7</c:v>
                </c:pt>
                <c:pt idx="562">
                  <c:v>2.7</c:v>
                </c:pt>
                <c:pt idx="563">
                  <c:v>2.7</c:v>
                </c:pt>
                <c:pt idx="564">
                  <c:v>2.7</c:v>
                </c:pt>
                <c:pt idx="565">
                  <c:v>2.7</c:v>
                </c:pt>
                <c:pt idx="566">
                  <c:v>2.7</c:v>
                </c:pt>
                <c:pt idx="567">
                  <c:v>2.7</c:v>
                </c:pt>
                <c:pt idx="568">
                  <c:v>2.7</c:v>
                </c:pt>
                <c:pt idx="569">
                  <c:v>2.7</c:v>
                </c:pt>
                <c:pt idx="570">
                  <c:v>2.7</c:v>
                </c:pt>
                <c:pt idx="571">
                  <c:v>2.7</c:v>
                </c:pt>
                <c:pt idx="572">
                  <c:v>2.7</c:v>
                </c:pt>
                <c:pt idx="573">
                  <c:v>2.7</c:v>
                </c:pt>
                <c:pt idx="574">
                  <c:v>2.7</c:v>
                </c:pt>
                <c:pt idx="575">
                  <c:v>2.7</c:v>
                </c:pt>
                <c:pt idx="576">
                  <c:v>2.7</c:v>
                </c:pt>
                <c:pt idx="577">
                  <c:v>2.7</c:v>
                </c:pt>
                <c:pt idx="578">
                  <c:v>2.7</c:v>
                </c:pt>
                <c:pt idx="579">
                  <c:v>2.7</c:v>
                </c:pt>
                <c:pt idx="580">
                  <c:v>2.7</c:v>
                </c:pt>
                <c:pt idx="581">
                  <c:v>2.7</c:v>
                </c:pt>
                <c:pt idx="582">
                  <c:v>2.7</c:v>
                </c:pt>
                <c:pt idx="583">
                  <c:v>2.7</c:v>
                </c:pt>
                <c:pt idx="584">
                  <c:v>2.7</c:v>
                </c:pt>
                <c:pt idx="585">
                  <c:v>2.7</c:v>
                </c:pt>
                <c:pt idx="586">
                  <c:v>2.7</c:v>
                </c:pt>
                <c:pt idx="587">
                  <c:v>2.7</c:v>
                </c:pt>
                <c:pt idx="588">
                  <c:v>2.7</c:v>
                </c:pt>
                <c:pt idx="589">
                  <c:v>2.7</c:v>
                </c:pt>
                <c:pt idx="590">
                  <c:v>2.7</c:v>
                </c:pt>
                <c:pt idx="591">
                  <c:v>2.7</c:v>
                </c:pt>
                <c:pt idx="592">
                  <c:v>2.7</c:v>
                </c:pt>
                <c:pt idx="593">
                  <c:v>2.7</c:v>
                </c:pt>
                <c:pt idx="594">
                  <c:v>2.7</c:v>
                </c:pt>
                <c:pt idx="595">
                  <c:v>2.7</c:v>
                </c:pt>
                <c:pt idx="596">
                  <c:v>2.7</c:v>
                </c:pt>
                <c:pt idx="597">
                  <c:v>2.7</c:v>
                </c:pt>
                <c:pt idx="598">
                  <c:v>2.7</c:v>
                </c:pt>
                <c:pt idx="599">
                  <c:v>2.7</c:v>
                </c:pt>
                <c:pt idx="600">
                  <c:v>2.7</c:v>
                </c:pt>
                <c:pt idx="601">
                  <c:v>2.7</c:v>
                </c:pt>
                <c:pt idx="602">
                  <c:v>2.7</c:v>
                </c:pt>
                <c:pt idx="603">
                  <c:v>2.7</c:v>
                </c:pt>
                <c:pt idx="604">
                  <c:v>2.7</c:v>
                </c:pt>
                <c:pt idx="605">
                  <c:v>2.7</c:v>
                </c:pt>
                <c:pt idx="606">
                  <c:v>2.7</c:v>
                </c:pt>
                <c:pt idx="607">
                  <c:v>2.7</c:v>
                </c:pt>
                <c:pt idx="608">
                  <c:v>2.7</c:v>
                </c:pt>
                <c:pt idx="609">
                  <c:v>2.7</c:v>
                </c:pt>
                <c:pt idx="610">
                  <c:v>2.7</c:v>
                </c:pt>
                <c:pt idx="611">
                  <c:v>2.7</c:v>
                </c:pt>
                <c:pt idx="612">
                  <c:v>2.7</c:v>
                </c:pt>
                <c:pt idx="613">
                  <c:v>2.7</c:v>
                </c:pt>
                <c:pt idx="614">
                  <c:v>2.7</c:v>
                </c:pt>
                <c:pt idx="615">
                  <c:v>2.7</c:v>
                </c:pt>
                <c:pt idx="616">
                  <c:v>2.7</c:v>
                </c:pt>
                <c:pt idx="617">
                  <c:v>2.7</c:v>
                </c:pt>
                <c:pt idx="618">
                  <c:v>2.7</c:v>
                </c:pt>
                <c:pt idx="619">
                  <c:v>2.9</c:v>
                </c:pt>
                <c:pt idx="620">
                  <c:v>2.9</c:v>
                </c:pt>
                <c:pt idx="621">
                  <c:v>2.9</c:v>
                </c:pt>
                <c:pt idx="622">
                  <c:v>2.9</c:v>
                </c:pt>
                <c:pt idx="623">
                  <c:v>2.9</c:v>
                </c:pt>
                <c:pt idx="624">
                  <c:v>2.9</c:v>
                </c:pt>
                <c:pt idx="625">
                  <c:v>2.9</c:v>
                </c:pt>
                <c:pt idx="626">
                  <c:v>2.9</c:v>
                </c:pt>
                <c:pt idx="627">
                  <c:v>2.9</c:v>
                </c:pt>
                <c:pt idx="628">
                  <c:v>2.9</c:v>
                </c:pt>
                <c:pt idx="629">
                  <c:v>2.9</c:v>
                </c:pt>
                <c:pt idx="630">
                  <c:v>2.9</c:v>
                </c:pt>
                <c:pt idx="631">
                  <c:v>2.9</c:v>
                </c:pt>
                <c:pt idx="632">
                  <c:v>2.9</c:v>
                </c:pt>
                <c:pt idx="633">
                  <c:v>2.9</c:v>
                </c:pt>
                <c:pt idx="634">
                  <c:v>2.9</c:v>
                </c:pt>
                <c:pt idx="635">
                  <c:v>2.9</c:v>
                </c:pt>
                <c:pt idx="636">
                  <c:v>2.9</c:v>
                </c:pt>
                <c:pt idx="637">
                  <c:v>2.9</c:v>
                </c:pt>
                <c:pt idx="638">
                  <c:v>2.9</c:v>
                </c:pt>
                <c:pt idx="639">
                  <c:v>2.9</c:v>
                </c:pt>
                <c:pt idx="640">
                  <c:v>2.9</c:v>
                </c:pt>
                <c:pt idx="641">
                  <c:v>2.9</c:v>
                </c:pt>
                <c:pt idx="642">
                  <c:v>3.2</c:v>
                </c:pt>
                <c:pt idx="643">
                  <c:v>3.2</c:v>
                </c:pt>
                <c:pt idx="644">
                  <c:v>3.2</c:v>
                </c:pt>
                <c:pt idx="645">
                  <c:v>3.2</c:v>
                </c:pt>
                <c:pt idx="646">
                  <c:v>3.2</c:v>
                </c:pt>
                <c:pt idx="647">
                  <c:v>3.2</c:v>
                </c:pt>
                <c:pt idx="648">
                  <c:v>3.2</c:v>
                </c:pt>
                <c:pt idx="649">
                  <c:v>3.2</c:v>
                </c:pt>
                <c:pt idx="650">
                  <c:v>3.2</c:v>
                </c:pt>
                <c:pt idx="651">
                  <c:v>3.2</c:v>
                </c:pt>
                <c:pt idx="652">
                  <c:v>3.2</c:v>
                </c:pt>
                <c:pt idx="653">
                  <c:v>3.2</c:v>
                </c:pt>
                <c:pt idx="654">
                  <c:v>3.2</c:v>
                </c:pt>
                <c:pt idx="655">
                  <c:v>3.2</c:v>
                </c:pt>
                <c:pt idx="656">
                  <c:v>3.2</c:v>
                </c:pt>
                <c:pt idx="657">
                  <c:v>3.2</c:v>
                </c:pt>
                <c:pt idx="658">
                  <c:v>3.2</c:v>
                </c:pt>
                <c:pt idx="659">
                  <c:v>3.2</c:v>
                </c:pt>
                <c:pt idx="660">
                  <c:v>3.2</c:v>
                </c:pt>
                <c:pt idx="661">
                  <c:v>3.2</c:v>
                </c:pt>
                <c:pt idx="662">
                  <c:v>3.2</c:v>
                </c:pt>
                <c:pt idx="663">
                  <c:v>3.2</c:v>
                </c:pt>
                <c:pt idx="664">
                  <c:v>3.2</c:v>
                </c:pt>
                <c:pt idx="665">
                  <c:v>3.2</c:v>
                </c:pt>
                <c:pt idx="666">
                  <c:v>3.2</c:v>
                </c:pt>
                <c:pt idx="667">
                  <c:v>3.2</c:v>
                </c:pt>
                <c:pt idx="668">
                  <c:v>3.2</c:v>
                </c:pt>
                <c:pt idx="669">
                  <c:v>3.2</c:v>
                </c:pt>
                <c:pt idx="670">
                  <c:v>3.2</c:v>
                </c:pt>
                <c:pt idx="671">
                  <c:v>3.2</c:v>
                </c:pt>
                <c:pt idx="672">
                  <c:v>3.2</c:v>
                </c:pt>
                <c:pt idx="673">
                  <c:v>3.2</c:v>
                </c:pt>
                <c:pt idx="674">
                  <c:v>3.2</c:v>
                </c:pt>
                <c:pt idx="675">
                  <c:v>3.2</c:v>
                </c:pt>
                <c:pt idx="676">
                  <c:v>3.2</c:v>
                </c:pt>
                <c:pt idx="677">
                  <c:v>3.2</c:v>
                </c:pt>
                <c:pt idx="678">
                  <c:v>3.2</c:v>
                </c:pt>
                <c:pt idx="679">
                  <c:v>3.5</c:v>
                </c:pt>
                <c:pt idx="680">
                  <c:v>3.5</c:v>
                </c:pt>
                <c:pt idx="681">
                  <c:v>3.5</c:v>
                </c:pt>
                <c:pt idx="682">
                  <c:v>3.5</c:v>
                </c:pt>
                <c:pt idx="683">
                  <c:v>3.5</c:v>
                </c:pt>
                <c:pt idx="684">
                  <c:v>3.5</c:v>
                </c:pt>
                <c:pt idx="685">
                  <c:v>3.5</c:v>
                </c:pt>
                <c:pt idx="686">
                  <c:v>3.5</c:v>
                </c:pt>
                <c:pt idx="687">
                  <c:v>3.5</c:v>
                </c:pt>
                <c:pt idx="688">
                  <c:v>3.5</c:v>
                </c:pt>
                <c:pt idx="689">
                  <c:v>3.5</c:v>
                </c:pt>
                <c:pt idx="690">
                  <c:v>3.5</c:v>
                </c:pt>
                <c:pt idx="691">
                  <c:v>3.5</c:v>
                </c:pt>
                <c:pt idx="692">
                  <c:v>3.5</c:v>
                </c:pt>
                <c:pt idx="693">
                  <c:v>3.5</c:v>
                </c:pt>
                <c:pt idx="694">
                  <c:v>3.5</c:v>
                </c:pt>
                <c:pt idx="695">
                  <c:v>3.5</c:v>
                </c:pt>
                <c:pt idx="696">
                  <c:v>3.5</c:v>
                </c:pt>
                <c:pt idx="697">
                  <c:v>3.5</c:v>
                </c:pt>
                <c:pt idx="698">
                  <c:v>3.5</c:v>
                </c:pt>
                <c:pt idx="699">
                  <c:v>3.5</c:v>
                </c:pt>
                <c:pt idx="700">
                  <c:v>3.5</c:v>
                </c:pt>
                <c:pt idx="701">
                  <c:v>3.5</c:v>
                </c:pt>
                <c:pt idx="702">
                  <c:v>3.5</c:v>
                </c:pt>
                <c:pt idx="703">
                  <c:v>3.9</c:v>
                </c:pt>
                <c:pt idx="704">
                  <c:v>3.9</c:v>
                </c:pt>
                <c:pt idx="705">
                  <c:v>3.9</c:v>
                </c:pt>
                <c:pt idx="706">
                  <c:v>3.9</c:v>
                </c:pt>
                <c:pt idx="707">
                  <c:v>3.9</c:v>
                </c:pt>
                <c:pt idx="708">
                  <c:v>3.9</c:v>
                </c:pt>
                <c:pt idx="709">
                  <c:v>3.9</c:v>
                </c:pt>
                <c:pt idx="710">
                  <c:v>3.9</c:v>
                </c:pt>
                <c:pt idx="711">
                  <c:v>3.9</c:v>
                </c:pt>
                <c:pt idx="712">
                  <c:v>3.9</c:v>
                </c:pt>
                <c:pt idx="713">
                  <c:v>3.9</c:v>
                </c:pt>
                <c:pt idx="714">
                  <c:v>3.9</c:v>
                </c:pt>
                <c:pt idx="715">
                  <c:v>3.9</c:v>
                </c:pt>
                <c:pt idx="716">
                  <c:v>3.9</c:v>
                </c:pt>
                <c:pt idx="717">
                  <c:v>3.9</c:v>
                </c:pt>
                <c:pt idx="718">
                  <c:v>3.9</c:v>
                </c:pt>
                <c:pt idx="719">
                  <c:v>3.9</c:v>
                </c:pt>
                <c:pt idx="720">
                  <c:v>3.9</c:v>
                </c:pt>
                <c:pt idx="721">
                  <c:v>3.9</c:v>
                </c:pt>
                <c:pt idx="722">
                  <c:v>3.9</c:v>
                </c:pt>
                <c:pt idx="723">
                  <c:v>3.9</c:v>
                </c:pt>
                <c:pt idx="724">
                  <c:v>3.9</c:v>
                </c:pt>
                <c:pt idx="725">
                  <c:v>4.4000000000000004</c:v>
                </c:pt>
                <c:pt idx="726">
                  <c:v>4.4000000000000004</c:v>
                </c:pt>
                <c:pt idx="727">
                  <c:v>4.4000000000000004</c:v>
                </c:pt>
                <c:pt idx="728">
                  <c:v>4.4000000000000004</c:v>
                </c:pt>
                <c:pt idx="729">
                  <c:v>4.4000000000000004</c:v>
                </c:pt>
                <c:pt idx="730">
                  <c:v>4.4000000000000004</c:v>
                </c:pt>
                <c:pt idx="731">
                  <c:v>4.4000000000000004</c:v>
                </c:pt>
                <c:pt idx="732">
                  <c:v>4.4000000000000004</c:v>
                </c:pt>
                <c:pt idx="733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6-4550-84BE-5208D2A7FDDB}"/>
            </c:ext>
          </c:extLst>
        </c:ser>
        <c:ser>
          <c:idx val="3"/>
          <c:order val="3"/>
          <c:tx>
            <c:strRef>
              <c:f>'Dati base'!$M$1</c:f>
              <c:strCache>
                <c:ptCount val="1"/>
                <c:pt idx="0">
                  <c:v>P.Rival.ISTAT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'Dati base'!$I$2:$I$735</c:f>
              <c:numCache>
                <c:formatCode>m/d/yyyy</c:formatCode>
                <c:ptCount val="734"/>
                <c:pt idx="0">
                  <c:v>21459</c:v>
                </c:pt>
                <c:pt idx="1">
                  <c:v>21520</c:v>
                </c:pt>
                <c:pt idx="2">
                  <c:v>21582</c:v>
                </c:pt>
                <c:pt idx="3">
                  <c:v>21641</c:v>
                </c:pt>
                <c:pt idx="4">
                  <c:v>21702</c:v>
                </c:pt>
                <c:pt idx="5">
                  <c:v>21794</c:v>
                </c:pt>
                <c:pt idx="6">
                  <c:v>21916</c:v>
                </c:pt>
                <c:pt idx="7">
                  <c:v>21976</c:v>
                </c:pt>
                <c:pt idx="8">
                  <c:v>22037</c:v>
                </c:pt>
                <c:pt idx="9">
                  <c:v>22098</c:v>
                </c:pt>
                <c:pt idx="10">
                  <c:v>22160</c:v>
                </c:pt>
                <c:pt idx="11">
                  <c:v>22221</c:v>
                </c:pt>
                <c:pt idx="12">
                  <c:v>22282</c:v>
                </c:pt>
                <c:pt idx="13">
                  <c:v>22341</c:v>
                </c:pt>
                <c:pt idx="14">
                  <c:v>22402</c:v>
                </c:pt>
                <c:pt idx="15">
                  <c:v>22463</c:v>
                </c:pt>
                <c:pt idx="16">
                  <c:v>22525</c:v>
                </c:pt>
                <c:pt idx="17">
                  <c:v>22586</c:v>
                </c:pt>
                <c:pt idx="18">
                  <c:v>22647</c:v>
                </c:pt>
                <c:pt idx="19">
                  <c:v>22678</c:v>
                </c:pt>
                <c:pt idx="20">
                  <c:v>22706</c:v>
                </c:pt>
                <c:pt idx="21">
                  <c:v>22737</c:v>
                </c:pt>
                <c:pt idx="22">
                  <c:v>22798</c:v>
                </c:pt>
                <c:pt idx="23">
                  <c:v>22828</c:v>
                </c:pt>
                <c:pt idx="24">
                  <c:v>22859</c:v>
                </c:pt>
                <c:pt idx="25">
                  <c:v>22890</c:v>
                </c:pt>
                <c:pt idx="26">
                  <c:v>22920</c:v>
                </c:pt>
                <c:pt idx="27">
                  <c:v>22951</c:v>
                </c:pt>
                <c:pt idx="28">
                  <c:v>23012</c:v>
                </c:pt>
                <c:pt idx="29">
                  <c:v>23071</c:v>
                </c:pt>
                <c:pt idx="30">
                  <c:v>23132</c:v>
                </c:pt>
                <c:pt idx="31">
                  <c:v>23163</c:v>
                </c:pt>
                <c:pt idx="32">
                  <c:v>23193</c:v>
                </c:pt>
                <c:pt idx="33">
                  <c:v>23224</c:v>
                </c:pt>
                <c:pt idx="34">
                  <c:v>23255</c:v>
                </c:pt>
                <c:pt idx="35">
                  <c:v>23285</c:v>
                </c:pt>
                <c:pt idx="36">
                  <c:v>23316</c:v>
                </c:pt>
                <c:pt idx="37">
                  <c:v>23346</c:v>
                </c:pt>
                <c:pt idx="38">
                  <c:v>23377</c:v>
                </c:pt>
                <c:pt idx="39">
                  <c:v>23408</c:v>
                </c:pt>
                <c:pt idx="40">
                  <c:v>23437</c:v>
                </c:pt>
                <c:pt idx="41">
                  <c:v>23468</c:v>
                </c:pt>
                <c:pt idx="42">
                  <c:v>23498</c:v>
                </c:pt>
                <c:pt idx="43">
                  <c:v>23529</c:v>
                </c:pt>
                <c:pt idx="44">
                  <c:v>23559</c:v>
                </c:pt>
                <c:pt idx="45">
                  <c:v>23590</c:v>
                </c:pt>
                <c:pt idx="46">
                  <c:v>23621</c:v>
                </c:pt>
                <c:pt idx="47">
                  <c:v>23651</c:v>
                </c:pt>
                <c:pt idx="48">
                  <c:v>23682</c:v>
                </c:pt>
                <c:pt idx="49">
                  <c:v>23712</c:v>
                </c:pt>
                <c:pt idx="50">
                  <c:v>23743</c:v>
                </c:pt>
                <c:pt idx="51">
                  <c:v>23774</c:v>
                </c:pt>
                <c:pt idx="52">
                  <c:v>23802</c:v>
                </c:pt>
                <c:pt idx="53">
                  <c:v>23833</c:v>
                </c:pt>
                <c:pt idx="54">
                  <c:v>23863</c:v>
                </c:pt>
                <c:pt idx="55">
                  <c:v>23894</c:v>
                </c:pt>
                <c:pt idx="56">
                  <c:v>23924</c:v>
                </c:pt>
                <c:pt idx="57">
                  <c:v>23955</c:v>
                </c:pt>
                <c:pt idx="58">
                  <c:v>23986</c:v>
                </c:pt>
                <c:pt idx="59">
                  <c:v>24016</c:v>
                </c:pt>
                <c:pt idx="60">
                  <c:v>24047</c:v>
                </c:pt>
                <c:pt idx="61">
                  <c:v>24077</c:v>
                </c:pt>
                <c:pt idx="62">
                  <c:v>24108</c:v>
                </c:pt>
                <c:pt idx="63">
                  <c:v>24139</c:v>
                </c:pt>
                <c:pt idx="64">
                  <c:v>24167</c:v>
                </c:pt>
                <c:pt idx="65">
                  <c:v>24198</c:v>
                </c:pt>
                <c:pt idx="66">
                  <c:v>24228</c:v>
                </c:pt>
                <c:pt idx="67">
                  <c:v>24259</c:v>
                </c:pt>
                <c:pt idx="68">
                  <c:v>24289</c:v>
                </c:pt>
                <c:pt idx="69">
                  <c:v>24320</c:v>
                </c:pt>
                <c:pt idx="70">
                  <c:v>24351</c:v>
                </c:pt>
                <c:pt idx="71">
                  <c:v>24381</c:v>
                </c:pt>
                <c:pt idx="72">
                  <c:v>24412</c:v>
                </c:pt>
                <c:pt idx="73">
                  <c:v>24442</c:v>
                </c:pt>
                <c:pt idx="74">
                  <c:v>24473</c:v>
                </c:pt>
                <c:pt idx="75">
                  <c:v>24504</c:v>
                </c:pt>
                <c:pt idx="76">
                  <c:v>24532</c:v>
                </c:pt>
                <c:pt idx="77">
                  <c:v>24563</c:v>
                </c:pt>
                <c:pt idx="78">
                  <c:v>24593</c:v>
                </c:pt>
                <c:pt idx="79">
                  <c:v>24624</c:v>
                </c:pt>
                <c:pt idx="80">
                  <c:v>24654</c:v>
                </c:pt>
                <c:pt idx="81">
                  <c:v>24685</c:v>
                </c:pt>
                <c:pt idx="82">
                  <c:v>24716</c:v>
                </c:pt>
                <c:pt idx="83">
                  <c:v>24746</c:v>
                </c:pt>
                <c:pt idx="84">
                  <c:v>24777</c:v>
                </c:pt>
                <c:pt idx="85">
                  <c:v>24807</c:v>
                </c:pt>
                <c:pt idx="86">
                  <c:v>24838</c:v>
                </c:pt>
                <c:pt idx="87">
                  <c:v>24869</c:v>
                </c:pt>
                <c:pt idx="88">
                  <c:v>24898</c:v>
                </c:pt>
                <c:pt idx="89">
                  <c:v>24929</c:v>
                </c:pt>
                <c:pt idx="90">
                  <c:v>24959</c:v>
                </c:pt>
                <c:pt idx="91">
                  <c:v>24990</c:v>
                </c:pt>
                <c:pt idx="92">
                  <c:v>25020</c:v>
                </c:pt>
                <c:pt idx="93">
                  <c:v>25051</c:v>
                </c:pt>
                <c:pt idx="94">
                  <c:v>25082</c:v>
                </c:pt>
                <c:pt idx="95">
                  <c:v>25112</c:v>
                </c:pt>
                <c:pt idx="96">
                  <c:v>25143</c:v>
                </c:pt>
                <c:pt idx="97">
                  <c:v>25173</c:v>
                </c:pt>
                <c:pt idx="98">
                  <c:v>25204</c:v>
                </c:pt>
                <c:pt idx="99">
                  <c:v>25235</c:v>
                </c:pt>
                <c:pt idx="100">
                  <c:v>25263</c:v>
                </c:pt>
                <c:pt idx="101">
                  <c:v>25294</c:v>
                </c:pt>
                <c:pt idx="102">
                  <c:v>25324</c:v>
                </c:pt>
                <c:pt idx="103">
                  <c:v>25355</c:v>
                </c:pt>
                <c:pt idx="104">
                  <c:v>25385</c:v>
                </c:pt>
                <c:pt idx="105">
                  <c:v>25416</c:v>
                </c:pt>
                <c:pt idx="106">
                  <c:v>25447</c:v>
                </c:pt>
                <c:pt idx="107">
                  <c:v>25477</c:v>
                </c:pt>
                <c:pt idx="108">
                  <c:v>25508</c:v>
                </c:pt>
                <c:pt idx="109">
                  <c:v>25538</c:v>
                </c:pt>
                <c:pt idx="110">
                  <c:v>25569</c:v>
                </c:pt>
                <c:pt idx="111">
                  <c:v>25600</c:v>
                </c:pt>
                <c:pt idx="112">
                  <c:v>25628</c:v>
                </c:pt>
                <c:pt idx="113">
                  <c:v>25659</c:v>
                </c:pt>
                <c:pt idx="114">
                  <c:v>25689</c:v>
                </c:pt>
                <c:pt idx="115">
                  <c:v>25720</c:v>
                </c:pt>
                <c:pt idx="116">
                  <c:v>25750</c:v>
                </c:pt>
                <c:pt idx="117">
                  <c:v>25781</c:v>
                </c:pt>
                <c:pt idx="118">
                  <c:v>25812</c:v>
                </c:pt>
                <c:pt idx="119">
                  <c:v>25842</c:v>
                </c:pt>
                <c:pt idx="120">
                  <c:v>25873</c:v>
                </c:pt>
                <c:pt idx="121">
                  <c:v>25903</c:v>
                </c:pt>
                <c:pt idx="122">
                  <c:v>25934</c:v>
                </c:pt>
                <c:pt idx="123">
                  <c:v>25965</c:v>
                </c:pt>
                <c:pt idx="124">
                  <c:v>25993</c:v>
                </c:pt>
                <c:pt idx="125">
                  <c:v>26024</c:v>
                </c:pt>
                <c:pt idx="126">
                  <c:v>26054</c:v>
                </c:pt>
                <c:pt idx="127">
                  <c:v>26085</c:v>
                </c:pt>
                <c:pt idx="128">
                  <c:v>26115</c:v>
                </c:pt>
                <c:pt idx="129">
                  <c:v>26146</c:v>
                </c:pt>
                <c:pt idx="130">
                  <c:v>26177</c:v>
                </c:pt>
                <c:pt idx="131">
                  <c:v>26207</c:v>
                </c:pt>
                <c:pt idx="132">
                  <c:v>26238</c:v>
                </c:pt>
                <c:pt idx="133">
                  <c:v>26268</c:v>
                </c:pt>
                <c:pt idx="134">
                  <c:v>26299</c:v>
                </c:pt>
                <c:pt idx="135">
                  <c:v>26330</c:v>
                </c:pt>
                <c:pt idx="136">
                  <c:v>26359</c:v>
                </c:pt>
                <c:pt idx="137">
                  <c:v>26390</c:v>
                </c:pt>
                <c:pt idx="138">
                  <c:v>26420</c:v>
                </c:pt>
                <c:pt idx="139">
                  <c:v>26451</c:v>
                </c:pt>
                <c:pt idx="140">
                  <c:v>26481</c:v>
                </c:pt>
                <c:pt idx="141">
                  <c:v>26512</c:v>
                </c:pt>
                <c:pt idx="142">
                  <c:v>26543</c:v>
                </c:pt>
                <c:pt idx="143">
                  <c:v>26573</c:v>
                </c:pt>
                <c:pt idx="144">
                  <c:v>26604</c:v>
                </c:pt>
                <c:pt idx="145">
                  <c:v>26634</c:v>
                </c:pt>
                <c:pt idx="146">
                  <c:v>26665</c:v>
                </c:pt>
                <c:pt idx="147">
                  <c:v>26696</c:v>
                </c:pt>
                <c:pt idx="148">
                  <c:v>26724</c:v>
                </c:pt>
                <c:pt idx="149">
                  <c:v>26755</c:v>
                </c:pt>
                <c:pt idx="150">
                  <c:v>26785</c:v>
                </c:pt>
                <c:pt idx="151">
                  <c:v>26816</c:v>
                </c:pt>
                <c:pt idx="152">
                  <c:v>26846</c:v>
                </c:pt>
                <c:pt idx="153">
                  <c:v>26877</c:v>
                </c:pt>
                <c:pt idx="154">
                  <c:v>26908</c:v>
                </c:pt>
                <c:pt idx="155">
                  <c:v>26938</c:v>
                </c:pt>
                <c:pt idx="156">
                  <c:v>26969</c:v>
                </c:pt>
                <c:pt idx="157">
                  <c:v>26999</c:v>
                </c:pt>
                <c:pt idx="158">
                  <c:v>27030</c:v>
                </c:pt>
                <c:pt idx="159">
                  <c:v>27061</c:v>
                </c:pt>
                <c:pt idx="160">
                  <c:v>27089</c:v>
                </c:pt>
                <c:pt idx="161">
                  <c:v>27120</c:v>
                </c:pt>
                <c:pt idx="162">
                  <c:v>27150</c:v>
                </c:pt>
                <c:pt idx="163">
                  <c:v>27181</c:v>
                </c:pt>
                <c:pt idx="164">
                  <c:v>27211</c:v>
                </c:pt>
                <c:pt idx="165">
                  <c:v>27242</c:v>
                </c:pt>
                <c:pt idx="166">
                  <c:v>27273</c:v>
                </c:pt>
                <c:pt idx="167">
                  <c:v>27303</c:v>
                </c:pt>
                <c:pt idx="168">
                  <c:v>27334</c:v>
                </c:pt>
                <c:pt idx="169">
                  <c:v>27364</c:v>
                </c:pt>
                <c:pt idx="170">
                  <c:v>27395</c:v>
                </c:pt>
                <c:pt idx="171">
                  <c:v>27426</c:v>
                </c:pt>
                <c:pt idx="172">
                  <c:v>27454</c:v>
                </c:pt>
                <c:pt idx="173">
                  <c:v>27485</c:v>
                </c:pt>
                <c:pt idx="174">
                  <c:v>27515</c:v>
                </c:pt>
                <c:pt idx="175">
                  <c:v>27546</c:v>
                </c:pt>
                <c:pt idx="176">
                  <c:v>27576</c:v>
                </c:pt>
                <c:pt idx="177">
                  <c:v>27607</c:v>
                </c:pt>
                <c:pt idx="178">
                  <c:v>27638</c:v>
                </c:pt>
                <c:pt idx="179">
                  <c:v>27668</c:v>
                </c:pt>
                <c:pt idx="180">
                  <c:v>27699</c:v>
                </c:pt>
                <c:pt idx="181">
                  <c:v>27729</c:v>
                </c:pt>
                <c:pt idx="182">
                  <c:v>27760</c:v>
                </c:pt>
                <c:pt idx="183">
                  <c:v>27791</c:v>
                </c:pt>
                <c:pt idx="184">
                  <c:v>27820</c:v>
                </c:pt>
                <c:pt idx="185">
                  <c:v>27851</c:v>
                </c:pt>
                <c:pt idx="186">
                  <c:v>27881</c:v>
                </c:pt>
                <c:pt idx="187">
                  <c:v>27912</c:v>
                </c:pt>
                <c:pt idx="188">
                  <c:v>27942</c:v>
                </c:pt>
                <c:pt idx="189">
                  <c:v>27973</c:v>
                </c:pt>
                <c:pt idx="190">
                  <c:v>28004</c:v>
                </c:pt>
                <c:pt idx="191">
                  <c:v>28034</c:v>
                </c:pt>
                <c:pt idx="192">
                  <c:v>28065</c:v>
                </c:pt>
                <c:pt idx="193">
                  <c:v>28095</c:v>
                </c:pt>
                <c:pt idx="194">
                  <c:v>27760</c:v>
                </c:pt>
                <c:pt idx="195">
                  <c:v>28157</c:v>
                </c:pt>
                <c:pt idx="196">
                  <c:v>28185</c:v>
                </c:pt>
                <c:pt idx="197">
                  <c:v>28216</c:v>
                </c:pt>
                <c:pt idx="198">
                  <c:v>28246</c:v>
                </c:pt>
                <c:pt idx="199">
                  <c:v>28277</c:v>
                </c:pt>
                <c:pt idx="200">
                  <c:v>28307</c:v>
                </c:pt>
                <c:pt idx="201">
                  <c:v>28338</c:v>
                </c:pt>
                <c:pt idx="202">
                  <c:v>28369</c:v>
                </c:pt>
                <c:pt idx="203">
                  <c:v>28399</c:v>
                </c:pt>
                <c:pt idx="204">
                  <c:v>28430</c:v>
                </c:pt>
                <c:pt idx="205">
                  <c:v>28460</c:v>
                </c:pt>
                <c:pt idx="206">
                  <c:v>28491</c:v>
                </c:pt>
                <c:pt idx="207">
                  <c:v>28522</c:v>
                </c:pt>
                <c:pt idx="208">
                  <c:v>28550</c:v>
                </c:pt>
                <c:pt idx="209">
                  <c:v>28581</c:v>
                </c:pt>
                <c:pt idx="210">
                  <c:v>28611</c:v>
                </c:pt>
                <c:pt idx="211">
                  <c:v>28642</c:v>
                </c:pt>
                <c:pt idx="212">
                  <c:v>28672</c:v>
                </c:pt>
                <c:pt idx="213">
                  <c:v>28703</c:v>
                </c:pt>
                <c:pt idx="214">
                  <c:v>28734</c:v>
                </c:pt>
                <c:pt idx="215">
                  <c:v>28764</c:v>
                </c:pt>
                <c:pt idx="216">
                  <c:v>28795</c:v>
                </c:pt>
                <c:pt idx="217">
                  <c:v>28825</c:v>
                </c:pt>
                <c:pt idx="218">
                  <c:v>28856</c:v>
                </c:pt>
                <c:pt idx="219">
                  <c:v>28887</c:v>
                </c:pt>
                <c:pt idx="220">
                  <c:v>28915</c:v>
                </c:pt>
                <c:pt idx="221">
                  <c:v>28946</c:v>
                </c:pt>
                <c:pt idx="222">
                  <c:v>28976</c:v>
                </c:pt>
                <c:pt idx="223">
                  <c:v>29007</c:v>
                </c:pt>
                <c:pt idx="224">
                  <c:v>29037</c:v>
                </c:pt>
                <c:pt idx="225">
                  <c:v>29068</c:v>
                </c:pt>
                <c:pt idx="226">
                  <c:v>29099</c:v>
                </c:pt>
                <c:pt idx="227">
                  <c:v>29129</c:v>
                </c:pt>
                <c:pt idx="228">
                  <c:v>29160</c:v>
                </c:pt>
                <c:pt idx="229">
                  <c:v>29190</c:v>
                </c:pt>
                <c:pt idx="230">
                  <c:v>29221</c:v>
                </c:pt>
                <c:pt idx="231">
                  <c:v>29252</c:v>
                </c:pt>
                <c:pt idx="232">
                  <c:v>29281</c:v>
                </c:pt>
                <c:pt idx="233">
                  <c:v>29312</c:v>
                </c:pt>
                <c:pt idx="234">
                  <c:v>29342</c:v>
                </c:pt>
                <c:pt idx="235">
                  <c:v>29373</c:v>
                </c:pt>
                <c:pt idx="236">
                  <c:v>29403</c:v>
                </c:pt>
                <c:pt idx="237">
                  <c:v>29434</c:v>
                </c:pt>
                <c:pt idx="238">
                  <c:v>29465</c:v>
                </c:pt>
                <c:pt idx="239">
                  <c:v>29495</c:v>
                </c:pt>
                <c:pt idx="240">
                  <c:v>29526</c:v>
                </c:pt>
                <c:pt idx="241">
                  <c:v>29556</c:v>
                </c:pt>
                <c:pt idx="242">
                  <c:v>29587</c:v>
                </c:pt>
                <c:pt idx="243">
                  <c:v>29618</c:v>
                </c:pt>
                <c:pt idx="244">
                  <c:v>29646</c:v>
                </c:pt>
                <c:pt idx="245">
                  <c:v>29677</c:v>
                </c:pt>
                <c:pt idx="246">
                  <c:v>29707</c:v>
                </c:pt>
                <c:pt idx="247">
                  <c:v>29738</c:v>
                </c:pt>
                <c:pt idx="248">
                  <c:v>29768</c:v>
                </c:pt>
                <c:pt idx="249">
                  <c:v>29799</c:v>
                </c:pt>
                <c:pt idx="250">
                  <c:v>29830</c:v>
                </c:pt>
                <c:pt idx="251">
                  <c:v>29860</c:v>
                </c:pt>
                <c:pt idx="252">
                  <c:v>29891</c:v>
                </c:pt>
                <c:pt idx="253">
                  <c:v>29921</c:v>
                </c:pt>
                <c:pt idx="254">
                  <c:v>29952</c:v>
                </c:pt>
                <c:pt idx="255">
                  <c:v>29983</c:v>
                </c:pt>
                <c:pt idx="256">
                  <c:v>30011</c:v>
                </c:pt>
                <c:pt idx="257">
                  <c:v>30042</c:v>
                </c:pt>
                <c:pt idx="258">
                  <c:v>30072</c:v>
                </c:pt>
                <c:pt idx="259">
                  <c:v>30103</c:v>
                </c:pt>
                <c:pt idx="260">
                  <c:v>30133</c:v>
                </c:pt>
                <c:pt idx="261">
                  <c:v>30164</c:v>
                </c:pt>
                <c:pt idx="262">
                  <c:v>30195</c:v>
                </c:pt>
                <c:pt idx="263">
                  <c:v>30225</c:v>
                </c:pt>
                <c:pt idx="264">
                  <c:v>30256</c:v>
                </c:pt>
                <c:pt idx="265">
                  <c:v>30286</c:v>
                </c:pt>
                <c:pt idx="266">
                  <c:v>30317</c:v>
                </c:pt>
                <c:pt idx="267">
                  <c:v>30348</c:v>
                </c:pt>
                <c:pt idx="268">
                  <c:v>30376</c:v>
                </c:pt>
                <c:pt idx="269">
                  <c:v>30407</c:v>
                </c:pt>
                <c:pt idx="270">
                  <c:v>30437</c:v>
                </c:pt>
                <c:pt idx="271">
                  <c:v>30468</c:v>
                </c:pt>
                <c:pt idx="272">
                  <c:v>30498</c:v>
                </c:pt>
                <c:pt idx="273">
                  <c:v>30529</c:v>
                </c:pt>
                <c:pt idx="274">
                  <c:v>30560</c:v>
                </c:pt>
                <c:pt idx="275">
                  <c:v>30590</c:v>
                </c:pt>
                <c:pt idx="276">
                  <c:v>30621</c:v>
                </c:pt>
                <c:pt idx="277">
                  <c:v>30651</c:v>
                </c:pt>
                <c:pt idx="278">
                  <c:v>30682</c:v>
                </c:pt>
                <c:pt idx="279">
                  <c:v>30713</c:v>
                </c:pt>
                <c:pt idx="280">
                  <c:v>30742</c:v>
                </c:pt>
                <c:pt idx="281">
                  <c:v>30773</c:v>
                </c:pt>
                <c:pt idx="282">
                  <c:v>30803</c:v>
                </c:pt>
                <c:pt idx="283">
                  <c:v>30834</c:v>
                </c:pt>
                <c:pt idx="284">
                  <c:v>30864</c:v>
                </c:pt>
                <c:pt idx="285">
                  <c:v>30895</c:v>
                </c:pt>
                <c:pt idx="286">
                  <c:v>30926</c:v>
                </c:pt>
                <c:pt idx="287">
                  <c:v>30956</c:v>
                </c:pt>
                <c:pt idx="288">
                  <c:v>30987</c:v>
                </c:pt>
                <c:pt idx="289">
                  <c:v>31017</c:v>
                </c:pt>
                <c:pt idx="290">
                  <c:v>31048</c:v>
                </c:pt>
                <c:pt idx="291">
                  <c:v>31079</c:v>
                </c:pt>
                <c:pt idx="292">
                  <c:v>31107</c:v>
                </c:pt>
                <c:pt idx="293">
                  <c:v>31138</c:v>
                </c:pt>
                <c:pt idx="294">
                  <c:v>31168</c:v>
                </c:pt>
                <c:pt idx="295">
                  <c:v>31199</c:v>
                </c:pt>
                <c:pt idx="296">
                  <c:v>31229</c:v>
                </c:pt>
                <c:pt idx="297">
                  <c:v>31260</c:v>
                </c:pt>
                <c:pt idx="298">
                  <c:v>31291</c:v>
                </c:pt>
                <c:pt idx="299">
                  <c:v>31321</c:v>
                </c:pt>
                <c:pt idx="300">
                  <c:v>31352</c:v>
                </c:pt>
                <c:pt idx="301">
                  <c:v>31382</c:v>
                </c:pt>
                <c:pt idx="302">
                  <c:v>31413</c:v>
                </c:pt>
                <c:pt idx="303">
                  <c:v>31444</c:v>
                </c:pt>
                <c:pt idx="304">
                  <c:v>31472</c:v>
                </c:pt>
                <c:pt idx="305">
                  <c:v>31503</c:v>
                </c:pt>
                <c:pt idx="306">
                  <c:v>31533</c:v>
                </c:pt>
                <c:pt idx="307">
                  <c:v>31564</c:v>
                </c:pt>
                <c:pt idx="308">
                  <c:v>31594</c:v>
                </c:pt>
                <c:pt idx="309">
                  <c:v>31625</c:v>
                </c:pt>
                <c:pt idx="310">
                  <c:v>31656</c:v>
                </c:pt>
                <c:pt idx="311">
                  <c:v>31686</c:v>
                </c:pt>
                <c:pt idx="312">
                  <c:v>31717</c:v>
                </c:pt>
                <c:pt idx="313">
                  <c:v>31747</c:v>
                </c:pt>
                <c:pt idx="314">
                  <c:v>31778</c:v>
                </c:pt>
                <c:pt idx="315">
                  <c:v>31809</c:v>
                </c:pt>
                <c:pt idx="316">
                  <c:v>31837</c:v>
                </c:pt>
                <c:pt idx="317">
                  <c:v>31868</c:v>
                </c:pt>
                <c:pt idx="318">
                  <c:v>31898</c:v>
                </c:pt>
                <c:pt idx="319">
                  <c:v>31929</c:v>
                </c:pt>
                <c:pt idx="320">
                  <c:v>31959</c:v>
                </c:pt>
                <c:pt idx="321">
                  <c:v>31990</c:v>
                </c:pt>
                <c:pt idx="322">
                  <c:v>32021</c:v>
                </c:pt>
                <c:pt idx="323">
                  <c:v>32051</c:v>
                </c:pt>
                <c:pt idx="324">
                  <c:v>32082</c:v>
                </c:pt>
                <c:pt idx="325">
                  <c:v>32112</c:v>
                </c:pt>
                <c:pt idx="326">
                  <c:v>32143</c:v>
                </c:pt>
                <c:pt idx="327">
                  <c:v>32174</c:v>
                </c:pt>
                <c:pt idx="328">
                  <c:v>32203</c:v>
                </c:pt>
                <c:pt idx="329">
                  <c:v>32234</c:v>
                </c:pt>
                <c:pt idx="330">
                  <c:v>32264</c:v>
                </c:pt>
                <c:pt idx="331">
                  <c:v>32295</c:v>
                </c:pt>
                <c:pt idx="332">
                  <c:v>32325</c:v>
                </c:pt>
                <c:pt idx="333">
                  <c:v>32356</c:v>
                </c:pt>
                <c:pt idx="334">
                  <c:v>32387</c:v>
                </c:pt>
                <c:pt idx="335">
                  <c:v>32417</c:v>
                </c:pt>
                <c:pt idx="336">
                  <c:v>32448</c:v>
                </c:pt>
                <c:pt idx="337">
                  <c:v>32478</c:v>
                </c:pt>
                <c:pt idx="338">
                  <c:v>32509</c:v>
                </c:pt>
                <c:pt idx="339">
                  <c:v>32540</c:v>
                </c:pt>
                <c:pt idx="340">
                  <c:v>32568</c:v>
                </c:pt>
                <c:pt idx="341">
                  <c:v>32599</c:v>
                </c:pt>
                <c:pt idx="342">
                  <c:v>32629</c:v>
                </c:pt>
                <c:pt idx="343">
                  <c:v>32660</c:v>
                </c:pt>
                <c:pt idx="344">
                  <c:v>32690</c:v>
                </c:pt>
                <c:pt idx="345">
                  <c:v>32721</c:v>
                </c:pt>
                <c:pt idx="346">
                  <c:v>32752</c:v>
                </c:pt>
                <c:pt idx="347">
                  <c:v>32782</c:v>
                </c:pt>
                <c:pt idx="348">
                  <c:v>32813</c:v>
                </c:pt>
                <c:pt idx="349">
                  <c:v>32843</c:v>
                </c:pt>
                <c:pt idx="350">
                  <c:v>32874</c:v>
                </c:pt>
                <c:pt idx="351">
                  <c:v>32905</c:v>
                </c:pt>
                <c:pt idx="352">
                  <c:v>32933</c:v>
                </c:pt>
                <c:pt idx="353">
                  <c:v>32964</c:v>
                </c:pt>
                <c:pt idx="354">
                  <c:v>32994</c:v>
                </c:pt>
                <c:pt idx="355">
                  <c:v>33025</c:v>
                </c:pt>
                <c:pt idx="356">
                  <c:v>33055</c:v>
                </c:pt>
                <c:pt idx="357">
                  <c:v>33086</c:v>
                </c:pt>
                <c:pt idx="358">
                  <c:v>33117</c:v>
                </c:pt>
                <c:pt idx="359">
                  <c:v>33147</c:v>
                </c:pt>
                <c:pt idx="360">
                  <c:v>33178</c:v>
                </c:pt>
                <c:pt idx="361">
                  <c:v>33208</c:v>
                </c:pt>
                <c:pt idx="362">
                  <c:v>33239</c:v>
                </c:pt>
                <c:pt idx="363">
                  <c:v>33270</c:v>
                </c:pt>
                <c:pt idx="364">
                  <c:v>33298</c:v>
                </c:pt>
                <c:pt idx="365">
                  <c:v>33329</c:v>
                </c:pt>
                <c:pt idx="366">
                  <c:v>33359</c:v>
                </c:pt>
                <c:pt idx="367">
                  <c:v>33390</c:v>
                </c:pt>
                <c:pt idx="368">
                  <c:v>33420</c:v>
                </c:pt>
                <c:pt idx="369">
                  <c:v>33451</c:v>
                </c:pt>
                <c:pt idx="370">
                  <c:v>33482</c:v>
                </c:pt>
                <c:pt idx="371">
                  <c:v>33512</c:v>
                </c:pt>
                <c:pt idx="372">
                  <c:v>33543</c:v>
                </c:pt>
                <c:pt idx="373">
                  <c:v>33573</c:v>
                </c:pt>
                <c:pt idx="374">
                  <c:v>33604</c:v>
                </c:pt>
                <c:pt idx="375">
                  <c:v>33635</c:v>
                </c:pt>
                <c:pt idx="376">
                  <c:v>33664</c:v>
                </c:pt>
                <c:pt idx="377">
                  <c:v>33695</c:v>
                </c:pt>
                <c:pt idx="378">
                  <c:v>33725</c:v>
                </c:pt>
                <c:pt idx="379">
                  <c:v>33756</c:v>
                </c:pt>
                <c:pt idx="380">
                  <c:v>33786</c:v>
                </c:pt>
                <c:pt idx="381">
                  <c:v>33817</c:v>
                </c:pt>
                <c:pt idx="382">
                  <c:v>33848</c:v>
                </c:pt>
                <c:pt idx="383">
                  <c:v>33878</c:v>
                </c:pt>
                <c:pt idx="384">
                  <c:v>33909</c:v>
                </c:pt>
                <c:pt idx="385">
                  <c:v>33939</c:v>
                </c:pt>
                <c:pt idx="386">
                  <c:v>33970</c:v>
                </c:pt>
                <c:pt idx="387">
                  <c:v>34001</c:v>
                </c:pt>
                <c:pt idx="388">
                  <c:v>34029</c:v>
                </c:pt>
                <c:pt idx="389">
                  <c:v>34060</c:v>
                </c:pt>
                <c:pt idx="390">
                  <c:v>34090</c:v>
                </c:pt>
                <c:pt idx="391">
                  <c:v>34121</c:v>
                </c:pt>
                <c:pt idx="392">
                  <c:v>34151</c:v>
                </c:pt>
                <c:pt idx="393">
                  <c:v>34182</c:v>
                </c:pt>
                <c:pt idx="394">
                  <c:v>34213</c:v>
                </c:pt>
                <c:pt idx="395">
                  <c:v>34243</c:v>
                </c:pt>
                <c:pt idx="396">
                  <c:v>34274</c:v>
                </c:pt>
                <c:pt idx="397">
                  <c:v>34304</c:v>
                </c:pt>
                <c:pt idx="398">
                  <c:v>34335</c:v>
                </c:pt>
                <c:pt idx="399">
                  <c:v>34366</c:v>
                </c:pt>
                <c:pt idx="400">
                  <c:v>34394</c:v>
                </c:pt>
                <c:pt idx="401">
                  <c:v>34425</c:v>
                </c:pt>
                <c:pt idx="402">
                  <c:v>34455</c:v>
                </c:pt>
                <c:pt idx="403">
                  <c:v>34486</c:v>
                </c:pt>
                <c:pt idx="404">
                  <c:v>34516</c:v>
                </c:pt>
                <c:pt idx="405">
                  <c:v>34547</c:v>
                </c:pt>
                <c:pt idx="406">
                  <c:v>34578</c:v>
                </c:pt>
                <c:pt idx="407">
                  <c:v>34608</c:v>
                </c:pt>
                <c:pt idx="408">
                  <c:v>34639</c:v>
                </c:pt>
                <c:pt idx="409">
                  <c:v>34669</c:v>
                </c:pt>
                <c:pt idx="410">
                  <c:v>34700</c:v>
                </c:pt>
                <c:pt idx="411">
                  <c:v>34731</c:v>
                </c:pt>
                <c:pt idx="412">
                  <c:v>34759</c:v>
                </c:pt>
                <c:pt idx="413">
                  <c:v>34790</c:v>
                </c:pt>
                <c:pt idx="414">
                  <c:v>34820</c:v>
                </c:pt>
                <c:pt idx="415">
                  <c:v>34851</c:v>
                </c:pt>
                <c:pt idx="416">
                  <c:v>34881</c:v>
                </c:pt>
                <c:pt idx="417">
                  <c:v>34912</c:v>
                </c:pt>
                <c:pt idx="418">
                  <c:v>34943</c:v>
                </c:pt>
                <c:pt idx="419">
                  <c:v>34973</c:v>
                </c:pt>
                <c:pt idx="420">
                  <c:v>35004</c:v>
                </c:pt>
                <c:pt idx="421">
                  <c:v>35034</c:v>
                </c:pt>
                <c:pt idx="422">
                  <c:v>35065</c:v>
                </c:pt>
                <c:pt idx="423">
                  <c:v>35096</c:v>
                </c:pt>
                <c:pt idx="424">
                  <c:v>35125</c:v>
                </c:pt>
                <c:pt idx="425">
                  <c:v>35156</c:v>
                </c:pt>
                <c:pt idx="426">
                  <c:v>35186</c:v>
                </c:pt>
                <c:pt idx="427">
                  <c:v>35217</c:v>
                </c:pt>
                <c:pt idx="428">
                  <c:v>35247</c:v>
                </c:pt>
                <c:pt idx="429">
                  <c:v>35278</c:v>
                </c:pt>
                <c:pt idx="430">
                  <c:v>35309</c:v>
                </c:pt>
                <c:pt idx="431">
                  <c:v>35339</c:v>
                </c:pt>
                <c:pt idx="432">
                  <c:v>35370</c:v>
                </c:pt>
                <c:pt idx="433">
                  <c:v>35400</c:v>
                </c:pt>
                <c:pt idx="434">
                  <c:v>35431</c:v>
                </c:pt>
                <c:pt idx="435">
                  <c:v>35462</c:v>
                </c:pt>
                <c:pt idx="436">
                  <c:v>35490</c:v>
                </c:pt>
                <c:pt idx="437">
                  <c:v>35521</c:v>
                </c:pt>
                <c:pt idx="438">
                  <c:v>35551</c:v>
                </c:pt>
                <c:pt idx="439">
                  <c:v>35582</c:v>
                </c:pt>
                <c:pt idx="440">
                  <c:v>35612</c:v>
                </c:pt>
                <c:pt idx="441">
                  <c:v>35643</c:v>
                </c:pt>
                <c:pt idx="442">
                  <c:v>35674</c:v>
                </c:pt>
                <c:pt idx="443">
                  <c:v>35704</c:v>
                </c:pt>
                <c:pt idx="444">
                  <c:v>35735</c:v>
                </c:pt>
                <c:pt idx="445">
                  <c:v>35765</c:v>
                </c:pt>
                <c:pt idx="446">
                  <c:v>35796</c:v>
                </c:pt>
                <c:pt idx="447">
                  <c:v>35827</c:v>
                </c:pt>
                <c:pt idx="448">
                  <c:v>35855</c:v>
                </c:pt>
                <c:pt idx="449">
                  <c:v>35886</c:v>
                </c:pt>
                <c:pt idx="450">
                  <c:v>35916</c:v>
                </c:pt>
                <c:pt idx="451">
                  <c:v>35947</c:v>
                </c:pt>
                <c:pt idx="452">
                  <c:v>35977</c:v>
                </c:pt>
                <c:pt idx="453">
                  <c:v>36008</c:v>
                </c:pt>
                <c:pt idx="454">
                  <c:v>36039</c:v>
                </c:pt>
                <c:pt idx="455">
                  <c:v>36069</c:v>
                </c:pt>
                <c:pt idx="456">
                  <c:v>36100</c:v>
                </c:pt>
                <c:pt idx="457">
                  <c:v>36130</c:v>
                </c:pt>
                <c:pt idx="458">
                  <c:v>36161</c:v>
                </c:pt>
                <c:pt idx="459">
                  <c:v>36192</c:v>
                </c:pt>
                <c:pt idx="460">
                  <c:v>36220</c:v>
                </c:pt>
                <c:pt idx="461">
                  <c:v>36251</c:v>
                </c:pt>
                <c:pt idx="462">
                  <c:v>36281</c:v>
                </c:pt>
                <c:pt idx="463">
                  <c:v>36312</c:v>
                </c:pt>
                <c:pt idx="464">
                  <c:v>36342</c:v>
                </c:pt>
                <c:pt idx="465">
                  <c:v>36373</c:v>
                </c:pt>
                <c:pt idx="466">
                  <c:v>36404</c:v>
                </c:pt>
                <c:pt idx="467">
                  <c:v>36434</c:v>
                </c:pt>
                <c:pt idx="468">
                  <c:v>36465</c:v>
                </c:pt>
                <c:pt idx="469">
                  <c:v>36495</c:v>
                </c:pt>
                <c:pt idx="470">
                  <c:v>36526</c:v>
                </c:pt>
                <c:pt idx="471">
                  <c:v>36557</c:v>
                </c:pt>
                <c:pt idx="472">
                  <c:v>36586</c:v>
                </c:pt>
                <c:pt idx="473">
                  <c:v>36617</c:v>
                </c:pt>
                <c:pt idx="474">
                  <c:v>36647</c:v>
                </c:pt>
                <c:pt idx="475">
                  <c:v>36678</c:v>
                </c:pt>
                <c:pt idx="476">
                  <c:v>36708</c:v>
                </c:pt>
                <c:pt idx="477">
                  <c:v>36739</c:v>
                </c:pt>
                <c:pt idx="478">
                  <c:v>36770</c:v>
                </c:pt>
                <c:pt idx="479">
                  <c:v>36800</c:v>
                </c:pt>
                <c:pt idx="480">
                  <c:v>36831</c:v>
                </c:pt>
                <c:pt idx="481">
                  <c:v>36861</c:v>
                </c:pt>
                <c:pt idx="482">
                  <c:v>36892</c:v>
                </c:pt>
                <c:pt idx="483">
                  <c:v>36923</c:v>
                </c:pt>
                <c:pt idx="484">
                  <c:v>36951</c:v>
                </c:pt>
                <c:pt idx="485">
                  <c:v>36982</c:v>
                </c:pt>
                <c:pt idx="486">
                  <c:v>37012</c:v>
                </c:pt>
                <c:pt idx="487">
                  <c:v>37043</c:v>
                </c:pt>
                <c:pt idx="488">
                  <c:v>37073</c:v>
                </c:pt>
                <c:pt idx="489">
                  <c:v>37104</c:v>
                </c:pt>
                <c:pt idx="490">
                  <c:v>37135</c:v>
                </c:pt>
                <c:pt idx="491">
                  <c:v>37165</c:v>
                </c:pt>
                <c:pt idx="492">
                  <c:v>37196</c:v>
                </c:pt>
                <c:pt idx="493">
                  <c:v>37226</c:v>
                </c:pt>
                <c:pt idx="494">
                  <c:v>37257</c:v>
                </c:pt>
                <c:pt idx="495">
                  <c:v>37288</c:v>
                </c:pt>
                <c:pt idx="496">
                  <c:v>37316</c:v>
                </c:pt>
                <c:pt idx="497">
                  <c:v>37347</c:v>
                </c:pt>
                <c:pt idx="498">
                  <c:v>37377</c:v>
                </c:pt>
                <c:pt idx="499">
                  <c:v>37408</c:v>
                </c:pt>
                <c:pt idx="500">
                  <c:v>37438</c:v>
                </c:pt>
                <c:pt idx="501">
                  <c:v>37469</c:v>
                </c:pt>
                <c:pt idx="502">
                  <c:v>37500</c:v>
                </c:pt>
                <c:pt idx="503">
                  <c:v>37530</c:v>
                </c:pt>
                <c:pt idx="504">
                  <c:v>37561</c:v>
                </c:pt>
                <c:pt idx="505">
                  <c:v>37591</c:v>
                </c:pt>
                <c:pt idx="506">
                  <c:v>37622</c:v>
                </c:pt>
                <c:pt idx="507">
                  <c:v>37653</c:v>
                </c:pt>
                <c:pt idx="508">
                  <c:v>37681</c:v>
                </c:pt>
                <c:pt idx="509">
                  <c:v>37712</c:v>
                </c:pt>
                <c:pt idx="510">
                  <c:v>37742</c:v>
                </c:pt>
                <c:pt idx="511">
                  <c:v>37773</c:v>
                </c:pt>
                <c:pt idx="512">
                  <c:v>37803</c:v>
                </c:pt>
                <c:pt idx="513">
                  <c:v>37834</c:v>
                </c:pt>
                <c:pt idx="514">
                  <c:v>37865</c:v>
                </c:pt>
                <c:pt idx="515">
                  <c:v>37895</c:v>
                </c:pt>
                <c:pt idx="516">
                  <c:v>37926</c:v>
                </c:pt>
                <c:pt idx="517">
                  <c:v>37956</c:v>
                </c:pt>
                <c:pt idx="518">
                  <c:v>37987</c:v>
                </c:pt>
                <c:pt idx="519">
                  <c:v>38018</c:v>
                </c:pt>
                <c:pt idx="520">
                  <c:v>38047</c:v>
                </c:pt>
                <c:pt idx="521">
                  <c:v>38078</c:v>
                </c:pt>
                <c:pt idx="522">
                  <c:v>38108</c:v>
                </c:pt>
                <c:pt idx="523">
                  <c:v>38139</c:v>
                </c:pt>
                <c:pt idx="524">
                  <c:v>38169</c:v>
                </c:pt>
                <c:pt idx="525">
                  <c:v>38200</c:v>
                </c:pt>
                <c:pt idx="526">
                  <c:v>38231</c:v>
                </c:pt>
                <c:pt idx="527">
                  <c:v>38261</c:v>
                </c:pt>
                <c:pt idx="528">
                  <c:v>38292</c:v>
                </c:pt>
                <c:pt idx="529">
                  <c:v>38322</c:v>
                </c:pt>
                <c:pt idx="530">
                  <c:v>38353</c:v>
                </c:pt>
                <c:pt idx="531">
                  <c:v>38384</c:v>
                </c:pt>
                <c:pt idx="532">
                  <c:v>38412</c:v>
                </c:pt>
                <c:pt idx="533">
                  <c:v>38443</c:v>
                </c:pt>
                <c:pt idx="534">
                  <c:v>38473</c:v>
                </c:pt>
                <c:pt idx="535">
                  <c:v>38504</c:v>
                </c:pt>
                <c:pt idx="536">
                  <c:v>38534</c:v>
                </c:pt>
                <c:pt idx="537">
                  <c:v>38565</c:v>
                </c:pt>
                <c:pt idx="538">
                  <c:v>38596</c:v>
                </c:pt>
                <c:pt idx="539">
                  <c:v>38626</c:v>
                </c:pt>
                <c:pt idx="540">
                  <c:v>38657</c:v>
                </c:pt>
                <c:pt idx="541">
                  <c:v>38687</c:v>
                </c:pt>
                <c:pt idx="542">
                  <c:v>38718</c:v>
                </c:pt>
                <c:pt idx="543">
                  <c:v>38749</c:v>
                </c:pt>
                <c:pt idx="544">
                  <c:v>38777</c:v>
                </c:pt>
                <c:pt idx="545">
                  <c:v>38808</c:v>
                </c:pt>
                <c:pt idx="546">
                  <c:v>38838</c:v>
                </c:pt>
                <c:pt idx="547">
                  <c:v>38869</c:v>
                </c:pt>
                <c:pt idx="548">
                  <c:v>38899</c:v>
                </c:pt>
                <c:pt idx="549">
                  <c:v>38930</c:v>
                </c:pt>
                <c:pt idx="550">
                  <c:v>38961</c:v>
                </c:pt>
                <c:pt idx="551">
                  <c:v>38991</c:v>
                </c:pt>
                <c:pt idx="552">
                  <c:v>39022</c:v>
                </c:pt>
                <c:pt idx="553">
                  <c:v>39052</c:v>
                </c:pt>
                <c:pt idx="554">
                  <c:v>39083</c:v>
                </c:pt>
                <c:pt idx="555">
                  <c:v>39114</c:v>
                </c:pt>
                <c:pt idx="556">
                  <c:v>39142</c:v>
                </c:pt>
                <c:pt idx="557">
                  <c:v>39173</c:v>
                </c:pt>
                <c:pt idx="558">
                  <c:v>39203</c:v>
                </c:pt>
                <c:pt idx="559">
                  <c:v>39234</c:v>
                </c:pt>
                <c:pt idx="560">
                  <c:v>39264</c:v>
                </c:pt>
                <c:pt idx="561">
                  <c:v>39295</c:v>
                </c:pt>
                <c:pt idx="562">
                  <c:v>39326</c:v>
                </c:pt>
                <c:pt idx="563">
                  <c:v>39356</c:v>
                </c:pt>
                <c:pt idx="564">
                  <c:v>39387</c:v>
                </c:pt>
                <c:pt idx="565">
                  <c:v>39417</c:v>
                </c:pt>
                <c:pt idx="566">
                  <c:v>39448</c:v>
                </c:pt>
                <c:pt idx="567">
                  <c:v>39479</c:v>
                </c:pt>
                <c:pt idx="568">
                  <c:v>39508</c:v>
                </c:pt>
                <c:pt idx="569">
                  <c:v>39539</c:v>
                </c:pt>
                <c:pt idx="570">
                  <c:v>39569</c:v>
                </c:pt>
                <c:pt idx="571">
                  <c:v>39600</c:v>
                </c:pt>
                <c:pt idx="572">
                  <c:v>39630</c:v>
                </c:pt>
                <c:pt idx="573">
                  <c:v>39661</c:v>
                </c:pt>
                <c:pt idx="574">
                  <c:v>39692</c:v>
                </c:pt>
                <c:pt idx="575">
                  <c:v>39722</c:v>
                </c:pt>
                <c:pt idx="576">
                  <c:v>39753</c:v>
                </c:pt>
                <c:pt idx="577">
                  <c:v>39783</c:v>
                </c:pt>
                <c:pt idx="578">
                  <c:v>39814</c:v>
                </c:pt>
                <c:pt idx="579">
                  <c:v>39845</c:v>
                </c:pt>
                <c:pt idx="580">
                  <c:v>39873</c:v>
                </c:pt>
                <c:pt idx="581">
                  <c:v>39904</c:v>
                </c:pt>
                <c:pt idx="582">
                  <c:v>39934</c:v>
                </c:pt>
                <c:pt idx="583">
                  <c:v>39965</c:v>
                </c:pt>
                <c:pt idx="584">
                  <c:v>39995</c:v>
                </c:pt>
                <c:pt idx="585">
                  <c:v>40026</c:v>
                </c:pt>
                <c:pt idx="586">
                  <c:v>40057</c:v>
                </c:pt>
                <c:pt idx="587">
                  <c:v>40087</c:v>
                </c:pt>
                <c:pt idx="588">
                  <c:v>40118</c:v>
                </c:pt>
                <c:pt idx="589">
                  <c:v>40148</c:v>
                </c:pt>
                <c:pt idx="590">
                  <c:v>40179</c:v>
                </c:pt>
                <c:pt idx="591">
                  <c:v>40210</c:v>
                </c:pt>
                <c:pt idx="592">
                  <c:v>40238</c:v>
                </c:pt>
                <c:pt idx="593">
                  <c:v>40269</c:v>
                </c:pt>
                <c:pt idx="594">
                  <c:v>40299</c:v>
                </c:pt>
                <c:pt idx="595">
                  <c:v>40330</c:v>
                </c:pt>
                <c:pt idx="596">
                  <c:v>40360</c:v>
                </c:pt>
                <c:pt idx="597">
                  <c:v>40391</c:v>
                </c:pt>
                <c:pt idx="598">
                  <c:v>40422</c:v>
                </c:pt>
                <c:pt idx="599">
                  <c:v>40452</c:v>
                </c:pt>
                <c:pt idx="600">
                  <c:v>40483</c:v>
                </c:pt>
                <c:pt idx="601">
                  <c:v>40513</c:v>
                </c:pt>
                <c:pt idx="602">
                  <c:v>40544</c:v>
                </c:pt>
                <c:pt idx="603">
                  <c:v>40575</c:v>
                </c:pt>
                <c:pt idx="604">
                  <c:v>40603</c:v>
                </c:pt>
                <c:pt idx="605">
                  <c:v>40634</c:v>
                </c:pt>
                <c:pt idx="606">
                  <c:v>40664</c:v>
                </c:pt>
                <c:pt idx="607">
                  <c:v>40695</c:v>
                </c:pt>
                <c:pt idx="608">
                  <c:v>40725</c:v>
                </c:pt>
                <c:pt idx="609">
                  <c:v>40756</c:v>
                </c:pt>
                <c:pt idx="610">
                  <c:v>40787</c:v>
                </c:pt>
                <c:pt idx="611">
                  <c:v>40817</c:v>
                </c:pt>
                <c:pt idx="612">
                  <c:v>40848</c:v>
                </c:pt>
                <c:pt idx="613">
                  <c:v>40878</c:v>
                </c:pt>
                <c:pt idx="614">
                  <c:v>40909</c:v>
                </c:pt>
                <c:pt idx="615">
                  <c:v>40940</c:v>
                </c:pt>
                <c:pt idx="616">
                  <c:v>40969</c:v>
                </c:pt>
                <c:pt idx="617">
                  <c:v>41000</c:v>
                </c:pt>
                <c:pt idx="618">
                  <c:v>41030</c:v>
                </c:pt>
                <c:pt idx="619">
                  <c:v>41061</c:v>
                </c:pt>
                <c:pt idx="620">
                  <c:v>41091</c:v>
                </c:pt>
                <c:pt idx="621">
                  <c:v>41122</c:v>
                </c:pt>
                <c:pt idx="622">
                  <c:v>41153</c:v>
                </c:pt>
                <c:pt idx="623">
                  <c:v>41183</c:v>
                </c:pt>
                <c:pt idx="624">
                  <c:v>41214</c:v>
                </c:pt>
                <c:pt idx="625">
                  <c:v>41244</c:v>
                </c:pt>
                <c:pt idx="626">
                  <c:v>41275</c:v>
                </c:pt>
                <c:pt idx="627">
                  <c:v>41306</c:v>
                </c:pt>
                <c:pt idx="628">
                  <c:v>41334</c:v>
                </c:pt>
                <c:pt idx="629">
                  <c:v>41365</c:v>
                </c:pt>
                <c:pt idx="630">
                  <c:v>41395</c:v>
                </c:pt>
                <c:pt idx="631">
                  <c:v>41426</c:v>
                </c:pt>
                <c:pt idx="632">
                  <c:v>41456</c:v>
                </c:pt>
                <c:pt idx="633">
                  <c:v>41487</c:v>
                </c:pt>
                <c:pt idx="634">
                  <c:v>41518</c:v>
                </c:pt>
                <c:pt idx="635">
                  <c:v>41548</c:v>
                </c:pt>
                <c:pt idx="636">
                  <c:v>41579</c:v>
                </c:pt>
                <c:pt idx="637">
                  <c:v>41609</c:v>
                </c:pt>
                <c:pt idx="638">
                  <c:v>41640</c:v>
                </c:pt>
                <c:pt idx="639">
                  <c:v>41671</c:v>
                </c:pt>
                <c:pt idx="640">
                  <c:v>41699</c:v>
                </c:pt>
                <c:pt idx="641">
                  <c:v>41730</c:v>
                </c:pt>
                <c:pt idx="642">
                  <c:v>41760</c:v>
                </c:pt>
                <c:pt idx="643">
                  <c:v>41791</c:v>
                </c:pt>
                <c:pt idx="644">
                  <c:v>41821</c:v>
                </c:pt>
                <c:pt idx="645">
                  <c:v>41852</c:v>
                </c:pt>
                <c:pt idx="646">
                  <c:v>41883</c:v>
                </c:pt>
                <c:pt idx="647">
                  <c:v>41913</c:v>
                </c:pt>
                <c:pt idx="648">
                  <c:v>41944</c:v>
                </c:pt>
                <c:pt idx="649">
                  <c:v>41974</c:v>
                </c:pt>
                <c:pt idx="650">
                  <c:v>42005</c:v>
                </c:pt>
                <c:pt idx="651">
                  <c:v>42036</c:v>
                </c:pt>
                <c:pt idx="652">
                  <c:v>42064</c:v>
                </c:pt>
                <c:pt idx="653">
                  <c:v>42095</c:v>
                </c:pt>
                <c:pt idx="654">
                  <c:v>42125</c:v>
                </c:pt>
                <c:pt idx="655">
                  <c:v>42156</c:v>
                </c:pt>
                <c:pt idx="656">
                  <c:v>42186</c:v>
                </c:pt>
                <c:pt idx="657">
                  <c:v>42217</c:v>
                </c:pt>
                <c:pt idx="658">
                  <c:v>42248</c:v>
                </c:pt>
                <c:pt idx="659">
                  <c:v>42278</c:v>
                </c:pt>
                <c:pt idx="660">
                  <c:v>42309</c:v>
                </c:pt>
                <c:pt idx="661">
                  <c:v>42339</c:v>
                </c:pt>
                <c:pt idx="662">
                  <c:v>42370</c:v>
                </c:pt>
                <c:pt idx="663">
                  <c:v>42401</c:v>
                </c:pt>
                <c:pt idx="664">
                  <c:v>42430</c:v>
                </c:pt>
                <c:pt idx="665">
                  <c:v>42461</c:v>
                </c:pt>
                <c:pt idx="666">
                  <c:v>42491</c:v>
                </c:pt>
                <c:pt idx="667">
                  <c:v>42522</c:v>
                </c:pt>
                <c:pt idx="668">
                  <c:v>42552</c:v>
                </c:pt>
                <c:pt idx="669">
                  <c:v>42583</c:v>
                </c:pt>
                <c:pt idx="670">
                  <c:v>42614</c:v>
                </c:pt>
                <c:pt idx="671">
                  <c:v>42644</c:v>
                </c:pt>
                <c:pt idx="672">
                  <c:v>42675</c:v>
                </c:pt>
                <c:pt idx="673">
                  <c:v>42705</c:v>
                </c:pt>
                <c:pt idx="674">
                  <c:v>42736</c:v>
                </c:pt>
                <c:pt idx="675">
                  <c:v>42767</c:v>
                </c:pt>
                <c:pt idx="676">
                  <c:v>42795</c:v>
                </c:pt>
                <c:pt idx="677">
                  <c:v>42826</c:v>
                </c:pt>
                <c:pt idx="678">
                  <c:v>42856</c:v>
                </c:pt>
                <c:pt idx="679">
                  <c:v>42887</c:v>
                </c:pt>
                <c:pt idx="680">
                  <c:v>42917</c:v>
                </c:pt>
                <c:pt idx="681">
                  <c:v>42948</c:v>
                </c:pt>
                <c:pt idx="682">
                  <c:v>42979</c:v>
                </c:pt>
                <c:pt idx="683">
                  <c:v>43009</c:v>
                </c:pt>
                <c:pt idx="684">
                  <c:v>43040</c:v>
                </c:pt>
                <c:pt idx="685">
                  <c:v>43070</c:v>
                </c:pt>
                <c:pt idx="686">
                  <c:v>43101</c:v>
                </c:pt>
                <c:pt idx="687">
                  <c:v>43132</c:v>
                </c:pt>
                <c:pt idx="688">
                  <c:v>43160</c:v>
                </c:pt>
                <c:pt idx="689">
                  <c:v>43191</c:v>
                </c:pt>
                <c:pt idx="690">
                  <c:v>43221</c:v>
                </c:pt>
                <c:pt idx="691">
                  <c:v>43252</c:v>
                </c:pt>
                <c:pt idx="692">
                  <c:v>43282</c:v>
                </c:pt>
                <c:pt idx="693">
                  <c:v>43313</c:v>
                </c:pt>
                <c:pt idx="694">
                  <c:v>43344</c:v>
                </c:pt>
                <c:pt idx="695">
                  <c:v>43374</c:v>
                </c:pt>
                <c:pt idx="696">
                  <c:v>43405</c:v>
                </c:pt>
                <c:pt idx="697">
                  <c:v>43435</c:v>
                </c:pt>
                <c:pt idx="698">
                  <c:v>43466</c:v>
                </c:pt>
                <c:pt idx="699">
                  <c:v>43497</c:v>
                </c:pt>
                <c:pt idx="700">
                  <c:v>43525</c:v>
                </c:pt>
                <c:pt idx="701">
                  <c:v>43556</c:v>
                </c:pt>
                <c:pt idx="702">
                  <c:v>43586</c:v>
                </c:pt>
                <c:pt idx="703">
                  <c:v>43617</c:v>
                </c:pt>
                <c:pt idx="704">
                  <c:v>43647</c:v>
                </c:pt>
                <c:pt idx="705">
                  <c:v>43678</c:v>
                </c:pt>
                <c:pt idx="706">
                  <c:v>43709</c:v>
                </c:pt>
                <c:pt idx="707">
                  <c:v>43739</c:v>
                </c:pt>
                <c:pt idx="708">
                  <c:v>43770</c:v>
                </c:pt>
                <c:pt idx="709">
                  <c:v>43800</c:v>
                </c:pt>
                <c:pt idx="710">
                  <c:v>43831</c:v>
                </c:pt>
                <c:pt idx="711">
                  <c:v>43862</c:v>
                </c:pt>
                <c:pt idx="712">
                  <c:v>43891</c:v>
                </c:pt>
                <c:pt idx="713">
                  <c:v>43922</c:v>
                </c:pt>
                <c:pt idx="714">
                  <c:v>43952</c:v>
                </c:pt>
                <c:pt idx="715">
                  <c:v>43983</c:v>
                </c:pt>
                <c:pt idx="716">
                  <c:v>44013</c:v>
                </c:pt>
                <c:pt idx="717">
                  <c:v>44044</c:v>
                </c:pt>
                <c:pt idx="718">
                  <c:v>44075</c:v>
                </c:pt>
                <c:pt idx="719">
                  <c:v>44105</c:v>
                </c:pt>
                <c:pt idx="720">
                  <c:v>44136</c:v>
                </c:pt>
                <c:pt idx="721">
                  <c:v>44166</c:v>
                </c:pt>
                <c:pt idx="722">
                  <c:v>44197</c:v>
                </c:pt>
                <c:pt idx="723">
                  <c:v>44228</c:v>
                </c:pt>
                <c:pt idx="724">
                  <c:v>44256</c:v>
                </c:pt>
                <c:pt idx="725">
                  <c:v>44287</c:v>
                </c:pt>
                <c:pt idx="726">
                  <c:v>44317</c:v>
                </c:pt>
                <c:pt idx="727">
                  <c:v>44348</c:v>
                </c:pt>
                <c:pt idx="728">
                  <c:v>44378</c:v>
                </c:pt>
                <c:pt idx="729">
                  <c:v>44378</c:v>
                </c:pt>
                <c:pt idx="730">
                  <c:v>44409</c:v>
                </c:pt>
                <c:pt idx="731">
                  <c:v>44440</c:v>
                </c:pt>
                <c:pt idx="732">
                  <c:v>44470</c:v>
                </c:pt>
                <c:pt idx="733">
                  <c:v>44501</c:v>
                </c:pt>
              </c:numCache>
            </c:numRef>
          </c:cat>
          <c:val>
            <c:numRef>
              <c:f>'Dati base'!$M$2:$M$735</c:f>
              <c:numCache>
                <c:formatCode>_-* #,##0.00\ _€_-;\-* #,##0.00\ _€_-;_-* "-"??\ _€_-;_-@_-</c:formatCode>
                <c:ptCount val="734"/>
                <c:pt idx="0">
                  <c:v>2.7541000000000002</c:v>
                </c:pt>
                <c:pt idx="1">
                  <c:v>2.7778</c:v>
                </c:pt>
                <c:pt idx="2">
                  <c:v>2.7749000000000001</c:v>
                </c:pt>
                <c:pt idx="3">
                  <c:v>2.7774999999999999</c:v>
                </c:pt>
                <c:pt idx="4">
                  <c:v>2.7705000000000002</c:v>
                </c:pt>
                <c:pt idx="5">
                  <c:v>2.7561</c:v>
                </c:pt>
                <c:pt idx="6">
                  <c:v>2.6908000000000003</c:v>
                </c:pt>
                <c:pt idx="7">
                  <c:v>2.7115</c:v>
                </c:pt>
                <c:pt idx="8">
                  <c:v>2.6953</c:v>
                </c:pt>
                <c:pt idx="9">
                  <c:v>2.6776</c:v>
                </c:pt>
                <c:pt idx="10">
                  <c:v>2.6842000000000001</c:v>
                </c:pt>
                <c:pt idx="11">
                  <c:v>2.6710000000000003</c:v>
                </c:pt>
                <c:pt idx="12">
                  <c:v>2.6429</c:v>
                </c:pt>
                <c:pt idx="13">
                  <c:v>2.64</c:v>
                </c:pt>
                <c:pt idx="14">
                  <c:v>2.6148000000000002</c:v>
                </c:pt>
                <c:pt idx="15">
                  <c:v>2.6138000000000003</c:v>
                </c:pt>
                <c:pt idx="16">
                  <c:v>2.6010000000000004</c:v>
                </c:pt>
                <c:pt idx="17">
                  <c:v>2.5777000000000001</c:v>
                </c:pt>
                <c:pt idx="18">
                  <c:v>2.5428000000000002</c:v>
                </c:pt>
                <c:pt idx="19">
                  <c:v>2.5403000000000002</c:v>
                </c:pt>
                <c:pt idx="20">
                  <c:v>2.5256000000000003</c:v>
                </c:pt>
                <c:pt idx="21">
                  <c:v>2.4942000000000002</c:v>
                </c:pt>
                <c:pt idx="22">
                  <c:v>2.4824000000000002</c:v>
                </c:pt>
                <c:pt idx="23">
                  <c:v>2.4730000000000003</c:v>
                </c:pt>
                <c:pt idx="24">
                  <c:v>2.4777000000000005</c:v>
                </c:pt>
                <c:pt idx="25">
                  <c:v>2.4660000000000002</c:v>
                </c:pt>
                <c:pt idx="26">
                  <c:v>2.4567000000000001</c:v>
                </c:pt>
                <c:pt idx="27">
                  <c:v>2.4475000000000002</c:v>
                </c:pt>
                <c:pt idx="28">
                  <c:v>2.3827000000000003</c:v>
                </c:pt>
                <c:pt idx="29">
                  <c:v>2.3296000000000001</c:v>
                </c:pt>
                <c:pt idx="30">
                  <c:v>2.3172000000000001</c:v>
                </c:pt>
                <c:pt idx="31">
                  <c:v>2.3172000000000001</c:v>
                </c:pt>
                <c:pt idx="32">
                  <c:v>2.3191999999999999</c:v>
                </c:pt>
                <c:pt idx="33">
                  <c:v>2.3151000000000002</c:v>
                </c:pt>
                <c:pt idx="34">
                  <c:v>2.2928000000000002</c:v>
                </c:pt>
                <c:pt idx="35">
                  <c:v>2.2707999999999999</c:v>
                </c:pt>
                <c:pt idx="36">
                  <c:v>2.2707999999999999</c:v>
                </c:pt>
                <c:pt idx="37">
                  <c:v>2.2571000000000003</c:v>
                </c:pt>
                <c:pt idx="38">
                  <c:v>2.2358000000000002</c:v>
                </c:pt>
                <c:pt idx="39">
                  <c:v>2.2300999999999997</c:v>
                </c:pt>
                <c:pt idx="40">
                  <c:v>2.2206000000000001</c:v>
                </c:pt>
                <c:pt idx="41">
                  <c:v>2.2111999999999998</c:v>
                </c:pt>
                <c:pt idx="42">
                  <c:v>2.2018999999999997</c:v>
                </c:pt>
                <c:pt idx="43">
                  <c:v>2.1817000000000002</c:v>
                </c:pt>
                <c:pt idx="44">
                  <c:v>2.169</c:v>
                </c:pt>
                <c:pt idx="45">
                  <c:v>2.1654</c:v>
                </c:pt>
                <c:pt idx="46">
                  <c:v>2.1564000000000001</c:v>
                </c:pt>
                <c:pt idx="47">
                  <c:v>2.1440000000000001</c:v>
                </c:pt>
                <c:pt idx="48">
                  <c:v>2.1353000000000004</c:v>
                </c:pt>
                <c:pt idx="49">
                  <c:v>2.1265999999999998</c:v>
                </c:pt>
                <c:pt idx="50">
                  <c:v>2.1162000000000001</c:v>
                </c:pt>
                <c:pt idx="51">
                  <c:v>2.1128</c:v>
                </c:pt>
                <c:pt idx="52">
                  <c:v>2.1077000000000004</c:v>
                </c:pt>
                <c:pt idx="53">
                  <c:v>2.1026000000000002</c:v>
                </c:pt>
                <c:pt idx="54">
                  <c:v>2.0958999999999999</c:v>
                </c:pt>
                <c:pt idx="55">
                  <c:v>2.0908000000000002</c:v>
                </c:pt>
                <c:pt idx="56">
                  <c:v>2.0842000000000001</c:v>
                </c:pt>
                <c:pt idx="57">
                  <c:v>2.0825</c:v>
                </c:pt>
                <c:pt idx="58">
                  <c:v>2.0792000000000002</c:v>
                </c:pt>
                <c:pt idx="59">
                  <c:v>2.0775000000000001</c:v>
                </c:pt>
                <c:pt idx="60">
                  <c:v>2.0759000000000003</c:v>
                </c:pt>
                <c:pt idx="61">
                  <c:v>2.0676999999999999</c:v>
                </c:pt>
                <c:pt idx="62">
                  <c:v>2.0611000000000002</c:v>
                </c:pt>
                <c:pt idx="63">
                  <c:v>2.0611000000000002</c:v>
                </c:pt>
                <c:pt idx="64">
                  <c:v>2.0594999999999999</c:v>
                </c:pt>
                <c:pt idx="65">
                  <c:v>2.0530000000000004</c:v>
                </c:pt>
                <c:pt idx="66">
                  <c:v>2.0482</c:v>
                </c:pt>
                <c:pt idx="67">
                  <c:v>2.0498000000000003</c:v>
                </c:pt>
                <c:pt idx="68">
                  <c:v>2.0482</c:v>
                </c:pt>
                <c:pt idx="69">
                  <c:v>2.0498000000000003</c:v>
                </c:pt>
                <c:pt idx="70">
                  <c:v>2.0498000000000003</c:v>
                </c:pt>
                <c:pt idx="71">
                  <c:v>2.0434000000000001</c:v>
                </c:pt>
                <c:pt idx="72">
                  <c:v>2.0370000000000004</c:v>
                </c:pt>
                <c:pt idx="73">
                  <c:v>2.0306999999999999</c:v>
                </c:pt>
                <c:pt idx="74">
                  <c:v>2.0255000000000001</c:v>
                </c:pt>
                <c:pt idx="75">
                  <c:v>2.0274999999999999</c:v>
                </c:pt>
                <c:pt idx="76">
                  <c:v>2.0234999999999999</c:v>
                </c:pt>
                <c:pt idx="77">
                  <c:v>2.0195000000000003</c:v>
                </c:pt>
                <c:pt idx="78">
                  <c:v>2.0155000000000003</c:v>
                </c:pt>
                <c:pt idx="79">
                  <c:v>2.0116000000000001</c:v>
                </c:pt>
                <c:pt idx="80">
                  <c:v>2.0076000000000001</c:v>
                </c:pt>
                <c:pt idx="81">
                  <c:v>2.0036999999999998</c:v>
                </c:pt>
                <c:pt idx="82">
                  <c:v>1.9959</c:v>
                </c:pt>
                <c:pt idx="83">
                  <c:v>1.9979</c:v>
                </c:pt>
                <c:pt idx="84">
                  <c:v>1.9979</c:v>
                </c:pt>
                <c:pt idx="85">
                  <c:v>1.9979</c:v>
                </c:pt>
                <c:pt idx="86">
                  <c:v>1.9901</c:v>
                </c:pt>
                <c:pt idx="87">
                  <c:v>1.9920000000000002</c:v>
                </c:pt>
                <c:pt idx="88">
                  <c:v>1.9901</c:v>
                </c:pt>
                <c:pt idx="89">
                  <c:v>1.9862</c:v>
                </c:pt>
                <c:pt idx="90">
                  <c:v>1.9843000000000002</c:v>
                </c:pt>
                <c:pt idx="91">
                  <c:v>1.9862</c:v>
                </c:pt>
                <c:pt idx="92">
                  <c:v>1.9882000000000002</c:v>
                </c:pt>
                <c:pt idx="93">
                  <c:v>1.9862</c:v>
                </c:pt>
                <c:pt idx="94">
                  <c:v>1.9824000000000002</c:v>
                </c:pt>
                <c:pt idx="95">
                  <c:v>1.9805000000000001</c:v>
                </c:pt>
                <c:pt idx="96">
                  <c:v>1.9786000000000001</c:v>
                </c:pt>
                <c:pt idx="97">
                  <c:v>1.9710000000000001</c:v>
                </c:pt>
                <c:pt idx="98">
                  <c:v>1.9653</c:v>
                </c:pt>
                <c:pt idx="99">
                  <c:v>1.9653</c:v>
                </c:pt>
                <c:pt idx="100">
                  <c:v>1.9578</c:v>
                </c:pt>
                <c:pt idx="101">
                  <c:v>1.9485000000000001</c:v>
                </c:pt>
                <c:pt idx="102">
                  <c:v>1.9448000000000001</c:v>
                </c:pt>
                <c:pt idx="103">
                  <c:v>1.9374</c:v>
                </c:pt>
                <c:pt idx="104">
                  <c:v>1.9247000000000001</c:v>
                </c:pt>
                <c:pt idx="105">
                  <c:v>1.9193000000000002</c:v>
                </c:pt>
                <c:pt idx="106">
                  <c:v>1.9138999999999999</c:v>
                </c:pt>
                <c:pt idx="107">
                  <c:v>1.9050000000000002</c:v>
                </c:pt>
                <c:pt idx="108">
                  <c:v>1.8980000000000001</c:v>
                </c:pt>
                <c:pt idx="109">
                  <c:v>1.8892</c:v>
                </c:pt>
                <c:pt idx="110">
                  <c:v>1.8788</c:v>
                </c:pt>
                <c:pt idx="111">
                  <c:v>1.8651</c:v>
                </c:pt>
                <c:pt idx="112">
                  <c:v>1.8601000000000001</c:v>
                </c:pt>
                <c:pt idx="113">
                  <c:v>1.8517000000000001</c:v>
                </c:pt>
                <c:pt idx="114">
                  <c:v>1.845</c:v>
                </c:pt>
                <c:pt idx="115">
                  <c:v>1.8417000000000003</c:v>
                </c:pt>
                <c:pt idx="116">
                  <c:v>2.38992</c:v>
                </c:pt>
                <c:pt idx="117">
                  <c:v>2.3835500000000001</c:v>
                </c:pt>
                <c:pt idx="118">
                  <c:v>2.3644400000000001</c:v>
                </c:pt>
                <c:pt idx="119">
                  <c:v>2.3540400000000004</c:v>
                </c:pt>
                <c:pt idx="120">
                  <c:v>2.3415600000000003</c:v>
                </c:pt>
                <c:pt idx="121">
                  <c:v>2.3312900000000001</c:v>
                </c:pt>
                <c:pt idx="122">
                  <c:v>2.3227100000000003</c:v>
                </c:pt>
                <c:pt idx="123">
                  <c:v>2.3159500000000004</c:v>
                </c:pt>
                <c:pt idx="124">
                  <c:v>2.30477</c:v>
                </c:pt>
                <c:pt idx="125">
                  <c:v>2.2981400000000001</c:v>
                </c:pt>
                <c:pt idx="126">
                  <c:v>2.2848800000000002</c:v>
                </c:pt>
                <c:pt idx="127">
                  <c:v>2.2783799999999998</c:v>
                </c:pt>
                <c:pt idx="128">
                  <c:v>2.2696700000000001</c:v>
                </c:pt>
                <c:pt idx="129">
                  <c:v>2.2653799999999999</c:v>
                </c:pt>
                <c:pt idx="130">
                  <c:v>2.2504300000000002</c:v>
                </c:pt>
                <c:pt idx="131">
                  <c:v>2.2399</c:v>
                </c:pt>
                <c:pt idx="132">
                  <c:v>2.23366</c:v>
                </c:pt>
                <c:pt idx="133">
                  <c:v>2.2294999999999998</c:v>
                </c:pt>
                <c:pt idx="134">
                  <c:v>2.2170199999999998</c:v>
                </c:pt>
                <c:pt idx="135">
                  <c:v>2.2048000000000001</c:v>
                </c:pt>
                <c:pt idx="136">
                  <c:v>2.19869</c:v>
                </c:pt>
                <c:pt idx="137">
                  <c:v>2.19258</c:v>
                </c:pt>
                <c:pt idx="138">
                  <c:v>2.1786700000000003</c:v>
                </c:pt>
                <c:pt idx="139">
                  <c:v>2.1667100000000001</c:v>
                </c:pt>
                <c:pt idx="140">
                  <c:v>2.1569599999999998</c:v>
                </c:pt>
                <c:pt idx="141">
                  <c:v>2.1453899999999999</c:v>
                </c:pt>
                <c:pt idx="142">
                  <c:v>2.1243300000000001</c:v>
                </c:pt>
                <c:pt idx="143">
                  <c:v>2.0963800000000004</c:v>
                </c:pt>
                <c:pt idx="144">
                  <c:v>2.0816900000000005</c:v>
                </c:pt>
                <c:pt idx="145">
                  <c:v>2.0763600000000002</c:v>
                </c:pt>
                <c:pt idx="146">
                  <c:v>2.0514000000000001</c:v>
                </c:pt>
                <c:pt idx="147">
                  <c:v>2.0321600000000002</c:v>
                </c:pt>
                <c:pt idx="148">
                  <c:v>2.0150000000000001</c:v>
                </c:pt>
                <c:pt idx="149">
                  <c:v>1.9914700000000001</c:v>
                </c:pt>
                <c:pt idx="150">
                  <c:v>1.9636500000000001</c:v>
                </c:pt>
                <c:pt idx="151">
                  <c:v>1.9507800000000002</c:v>
                </c:pt>
                <c:pt idx="152">
                  <c:v>1.94129</c:v>
                </c:pt>
                <c:pt idx="153">
                  <c:v>1.9318</c:v>
                </c:pt>
                <c:pt idx="154">
                  <c:v>1.9225700000000001</c:v>
                </c:pt>
                <c:pt idx="155">
                  <c:v>1.9011200000000001</c:v>
                </c:pt>
                <c:pt idx="156">
                  <c:v>1.8800600000000001</c:v>
                </c:pt>
                <c:pt idx="157">
                  <c:v>1.8495100000000002</c:v>
                </c:pt>
                <c:pt idx="158">
                  <c:v>1.8254600000000001</c:v>
                </c:pt>
                <c:pt idx="159">
                  <c:v>1.7953000000000001</c:v>
                </c:pt>
                <c:pt idx="160">
                  <c:v>2.0125500000000001</c:v>
                </c:pt>
                <c:pt idx="161">
                  <c:v>1.9878</c:v>
                </c:pt>
                <c:pt idx="162">
                  <c:v>1.9596</c:v>
                </c:pt>
                <c:pt idx="163">
                  <c:v>1.92255</c:v>
                </c:pt>
                <c:pt idx="164">
                  <c:v>1.8768</c:v>
                </c:pt>
                <c:pt idx="165">
                  <c:v>1.8391499999999998</c:v>
                </c:pt>
                <c:pt idx="166">
                  <c:v>1.7809499999999998</c:v>
                </c:pt>
                <c:pt idx="167">
                  <c:v>2.0937600000000001</c:v>
                </c:pt>
                <c:pt idx="168">
                  <c:v>2.0624400000000001</c:v>
                </c:pt>
                <c:pt idx="169">
                  <c:v>2.0446200000000001</c:v>
                </c:pt>
                <c:pt idx="170">
                  <c:v>2.0208599999999999</c:v>
                </c:pt>
                <c:pt idx="171">
                  <c:v>1.9976400000000001</c:v>
                </c:pt>
                <c:pt idx="172">
                  <c:v>1.9953000000000001</c:v>
                </c:pt>
                <c:pt idx="173">
                  <c:v>1.9679399999999998</c:v>
                </c:pt>
                <c:pt idx="174">
                  <c:v>1.95516</c:v>
                </c:pt>
                <c:pt idx="175">
                  <c:v>1.9357199999999999</c:v>
                </c:pt>
                <c:pt idx="176">
                  <c:v>1.92438</c:v>
                </c:pt>
                <c:pt idx="177">
                  <c:v>1.9142999999999999</c:v>
                </c:pt>
                <c:pt idx="178">
                  <c:v>1.8968400000000001</c:v>
                </c:pt>
                <c:pt idx="179">
                  <c:v>1.8730800000000001</c:v>
                </c:pt>
                <c:pt idx="180">
                  <c:v>1.8574200000000001</c:v>
                </c:pt>
                <c:pt idx="181">
                  <c:v>1.83978</c:v>
                </c:pt>
                <c:pt idx="182">
                  <c:v>1.8215999999999999</c:v>
                </c:pt>
                <c:pt idx="183">
                  <c:v>1.7919</c:v>
                </c:pt>
                <c:pt idx="184">
                  <c:v>1.75482</c:v>
                </c:pt>
                <c:pt idx="185">
                  <c:v>1.70424</c:v>
                </c:pt>
                <c:pt idx="186">
                  <c:v>1.6756199999999999</c:v>
                </c:pt>
                <c:pt idx="187">
                  <c:v>1.6680599999999999</c:v>
                </c:pt>
                <c:pt idx="188">
                  <c:v>1.65798</c:v>
                </c:pt>
                <c:pt idx="189">
                  <c:v>1.6439399999999997</c:v>
                </c:pt>
                <c:pt idx="190">
                  <c:v>1.61514</c:v>
                </c:pt>
                <c:pt idx="191">
                  <c:v>1.5623999999999998</c:v>
                </c:pt>
                <c:pt idx="192">
                  <c:v>1.52982</c:v>
                </c:pt>
                <c:pt idx="193">
                  <c:v>1.5110999999999999</c:v>
                </c:pt>
                <c:pt idx="194">
                  <c:v>1.8215999999999999</c:v>
                </c:pt>
                <c:pt idx="195">
                  <c:v>1.4723999999999999</c:v>
                </c:pt>
                <c:pt idx="196">
                  <c:v>1.45044</c:v>
                </c:pt>
                <c:pt idx="197">
                  <c:v>1.4353199999999999</c:v>
                </c:pt>
                <c:pt idx="198">
                  <c:v>1.41696</c:v>
                </c:pt>
                <c:pt idx="199">
                  <c:v>1.40364</c:v>
                </c:pt>
                <c:pt idx="200">
                  <c:v>1.3930199999999999</c:v>
                </c:pt>
                <c:pt idx="201">
                  <c:v>1.38384</c:v>
                </c:pt>
                <c:pt idx="202">
                  <c:v>1.5970500000000001</c:v>
                </c:pt>
                <c:pt idx="203">
                  <c:v>1.5800399999999999</c:v>
                </c:pt>
                <c:pt idx="204">
                  <c:v>1.55715</c:v>
                </c:pt>
                <c:pt idx="205">
                  <c:v>1.5495899999999998</c:v>
                </c:pt>
                <c:pt idx="206">
                  <c:v>1.5348900000000001</c:v>
                </c:pt>
                <c:pt idx="207">
                  <c:v>1.5191399999999999</c:v>
                </c:pt>
                <c:pt idx="208">
                  <c:v>1.5038099999999999</c:v>
                </c:pt>
                <c:pt idx="209">
                  <c:v>1.4876399999999999</c:v>
                </c:pt>
                <c:pt idx="210">
                  <c:v>1.4716799999999999</c:v>
                </c:pt>
                <c:pt idx="211">
                  <c:v>1.4595</c:v>
                </c:pt>
                <c:pt idx="212">
                  <c:v>1.44858</c:v>
                </c:pt>
                <c:pt idx="213">
                  <c:v>1.44207</c:v>
                </c:pt>
                <c:pt idx="214">
                  <c:v>1.42296</c:v>
                </c:pt>
                <c:pt idx="215">
                  <c:v>1.4074199999999999</c:v>
                </c:pt>
                <c:pt idx="216">
                  <c:v>1.39524</c:v>
                </c:pt>
                <c:pt idx="217">
                  <c:v>1.3851599999999999</c:v>
                </c:pt>
                <c:pt idx="218">
                  <c:v>1.6824600000000001</c:v>
                </c:pt>
                <c:pt idx="219">
                  <c:v>1.65802</c:v>
                </c:pt>
                <c:pt idx="220">
                  <c:v>1.63748</c:v>
                </c:pt>
                <c:pt idx="221">
                  <c:v>1.6112200000000001</c:v>
                </c:pt>
                <c:pt idx="222">
                  <c:v>1.5906800000000001</c:v>
                </c:pt>
                <c:pt idx="223">
                  <c:v>1.57508</c:v>
                </c:pt>
                <c:pt idx="224">
                  <c:v>1.5607800000000001</c:v>
                </c:pt>
                <c:pt idx="225">
                  <c:v>1.5457000000000001</c:v>
                </c:pt>
                <c:pt idx="226">
                  <c:v>1.5085199999999999</c:v>
                </c:pt>
                <c:pt idx="227">
                  <c:v>1.4742</c:v>
                </c:pt>
                <c:pt idx="228">
                  <c:v>1.4552200000000002</c:v>
                </c:pt>
                <c:pt idx="229">
                  <c:v>1.4318199999999999</c:v>
                </c:pt>
                <c:pt idx="230">
                  <c:v>1.3860600000000001</c:v>
                </c:pt>
                <c:pt idx="231">
                  <c:v>1.3624000000000001</c:v>
                </c:pt>
                <c:pt idx="232">
                  <c:v>1.3501799999999999</c:v>
                </c:pt>
                <c:pt idx="233">
                  <c:v>1.3291200000000001</c:v>
                </c:pt>
                <c:pt idx="234">
                  <c:v>1.31742</c:v>
                </c:pt>
                <c:pt idx="235">
                  <c:v>1.3051999999999999</c:v>
                </c:pt>
                <c:pt idx="236">
                  <c:v>1.53047</c:v>
                </c:pt>
                <c:pt idx="237">
                  <c:v>1.5149699999999999</c:v>
                </c:pt>
                <c:pt idx="238">
                  <c:v>1.4833499999999999</c:v>
                </c:pt>
                <c:pt idx="239">
                  <c:v>1.45855</c:v>
                </c:pt>
                <c:pt idx="240">
                  <c:v>1.42848</c:v>
                </c:pt>
                <c:pt idx="241">
                  <c:v>1.4101900000000001</c:v>
                </c:pt>
                <c:pt idx="242">
                  <c:v>1.3915899999999999</c:v>
                </c:pt>
                <c:pt idx="243">
                  <c:v>1.3667899999999999</c:v>
                </c:pt>
                <c:pt idx="244">
                  <c:v>1.3475700000000002</c:v>
                </c:pt>
                <c:pt idx="245">
                  <c:v>1.32866</c:v>
                </c:pt>
                <c:pt idx="246">
                  <c:v>1.3106799999999998</c:v>
                </c:pt>
                <c:pt idx="247">
                  <c:v>1.5065999999999997</c:v>
                </c:pt>
                <c:pt idx="248">
                  <c:v>1.4936399999999999</c:v>
                </c:pt>
                <c:pt idx="249">
                  <c:v>1.4839199999999999</c:v>
                </c:pt>
                <c:pt idx="250">
                  <c:v>1.4630399999999999</c:v>
                </c:pt>
                <c:pt idx="251">
                  <c:v>1.43496</c:v>
                </c:pt>
                <c:pt idx="252">
                  <c:v>1.4108399999999999</c:v>
                </c:pt>
                <c:pt idx="253">
                  <c:v>1.3964399999999999</c:v>
                </c:pt>
                <c:pt idx="254">
                  <c:v>1.37808</c:v>
                </c:pt>
                <c:pt idx="255">
                  <c:v>1.36008</c:v>
                </c:pt>
                <c:pt idx="256">
                  <c:v>1.3478399999999999</c:v>
                </c:pt>
                <c:pt idx="257">
                  <c:v>1.3355999999999999</c:v>
                </c:pt>
                <c:pt idx="258">
                  <c:v>1.32084</c:v>
                </c:pt>
                <c:pt idx="259">
                  <c:v>1.3082399999999998</c:v>
                </c:pt>
                <c:pt idx="260">
                  <c:v>1.4682099999999998</c:v>
                </c:pt>
                <c:pt idx="261">
                  <c:v>1.44197</c:v>
                </c:pt>
                <c:pt idx="262">
                  <c:v>1.4218799999999998</c:v>
                </c:pt>
                <c:pt idx="263">
                  <c:v>1.3944099999999999</c:v>
                </c:pt>
                <c:pt idx="264">
                  <c:v>1.3763700000000001</c:v>
                </c:pt>
                <c:pt idx="265">
                  <c:v>1.3673499999999998</c:v>
                </c:pt>
                <c:pt idx="266">
                  <c:v>1.3480799999999999</c:v>
                </c:pt>
                <c:pt idx="267">
                  <c:v>1.3304499999999999</c:v>
                </c:pt>
                <c:pt idx="268">
                  <c:v>1.3181499999999999</c:v>
                </c:pt>
                <c:pt idx="269">
                  <c:v>1.3046199999999999</c:v>
                </c:pt>
                <c:pt idx="270">
                  <c:v>1.2923199999999999</c:v>
                </c:pt>
                <c:pt idx="271">
                  <c:v>1.28494</c:v>
                </c:pt>
                <c:pt idx="272">
                  <c:v>1.42784</c:v>
                </c:pt>
                <c:pt idx="273">
                  <c:v>1.4227800000000002</c:v>
                </c:pt>
                <c:pt idx="274">
                  <c:v>1.40438</c:v>
                </c:pt>
                <c:pt idx="275">
                  <c:v>1.3809199999999999</c:v>
                </c:pt>
                <c:pt idx="276">
                  <c:v>1.5454400000000001</c:v>
                </c:pt>
                <c:pt idx="277">
                  <c:v>1.5381600000000002</c:v>
                </c:pt>
                <c:pt idx="278">
                  <c:v>1.51996</c:v>
                </c:pt>
                <c:pt idx="279">
                  <c:v>1.5038400000000001</c:v>
                </c:pt>
                <c:pt idx="280">
                  <c:v>1.4934400000000001</c:v>
                </c:pt>
                <c:pt idx="281">
                  <c:v>1.4830399999999999</c:v>
                </c:pt>
                <c:pt idx="282">
                  <c:v>1.4742</c:v>
                </c:pt>
                <c:pt idx="283">
                  <c:v>1.4658800000000001</c:v>
                </c:pt>
                <c:pt idx="284">
                  <c:v>1.4612000000000001</c:v>
                </c:pt>
                <c:pt idx="285">
                  <c:v>1.4570400000000001</c:v>
                </c:pt>
                <c:pt idx="286">
                  <c:v>1.4461200000000001</c:v>
                </c:pt>
                <c:pt idx="287">
                  <c:v>1.4315600000000002</c:v>
                </c:pt>
                <c:pt idx="288">
                  <c:v>1.4227200000000002</c:v>
                </c:pt>
                <c:pt idx="289">
                  <c:v>1.4133599999999999</c:v>
                </c:pt>
                <c:pt idx="290">
                  <c:v>1.3988</c:v>
                </c:pt>
                <c:pt idx="291">
                  <c:v>1.38476</c:v>
                </c:pt>
                <c:pt idx="292">
                  <c:v>1.3748800000000001</c:v>
                </c:pt>
                <c:pt idx="293">
                  <c:v>1.36344</c:v>
                </c:pt>
                <c:pt idx="294">
                  <c:v>1.6163400000000001</c:v>
                </c:pt>
                <c:pt idx="295">
                  <c:v>1.6076599999999999</c:v>
                </c:pt>
                <c:pt idx="296">
                  <c:v>1.6027</c:v>
                </c:pt>
                <c:pt idx="297">
                  <c:v>1.5989800000000001</c:v>
                </c:pt>
                <c:pt idx="298">
                  <c:v>1.5927799999999999</c:v>
                </c:pt>
                <c:pt idx="299">
                  <c:v>1.5735599999999998</c:v>
                </c:pt>
                <c:pt idx="300">
                  <c:v>1.5624</c:v>
                </c:pt>
                <c:pt idx="301">
                  <c:v>1.5524800000000001</c:v>
                </c:pt>
                <c:pt idx="302">
                  <c:v>1.54504</c:v>
                </c:pt>
                <c:pt idx="303">
                  <c:v>1.5345</c:v>
                </c:pt>
                <c:pt idx="304">
                  <c:v>1.5289200000000001</c:v>
                </c:pt>
                <c:pt idx="305">
                  <c:v>1.52458</c:v>
                </c:pt>
                <c:pt idx="306">
                  <c:v>1.5183799999999998</c:v>
                </c:pt>
                <c:pt idx="307">
                  <c:v>1.6348</c:v>
                </c:pt>
                <c:pt idx="308">
                  <c:v>1.6348</c:v>
                </c:pt>
                <c:pt idx="309">
                  <c:v>1.63212</c:v>
                </c:pt>
                <c:pt idx="310">
                  <c:v>1.6274299999999999</c:v>
                </c:pt>
                <c:pt idx="311">
                  <c:v>1.6180500000000002</c:v>
                </c:pt>
                <c:pt idx="312">
                  <c:v>1.6120200000000002</c:v>
                </c:pt>
                <c:pt idx="313">
                  <c:v>1.6080000000000001</c:v>
                </c:pt>
                <c:pt idx="314">
                  <c:v>1.59728</c:v>
                </c:pt>
                <c:pt idx="315">
                  <c:v>1.5912500000000001</c:v>
                </c:pt>
                <c:pt idx="316">
                  <c:v>1.58589</c:v>
                </c:pt>
                <c:pt idx="317">
                  <c:v>1.5811999999999999</c:v>
                </c:pt>
                <c:pt idx="318">
                  <c:v>1.5758399999999999</c:v>
                </c:pt>
                <c:pt idx="319">
                  <c:v>1.8041100000000001</c:v>
                </c:pt>
                <c:pt idx="320">
                  <c:v>1.7994900000000003</c:v>
                </c:pt>
                <c:pt idx="321">
                  <c:v>1.79487</c:v>
                </c:pt>
                <c:pt idx="322">
                  <c:v>1.7817800000000001</c:v>
                </c:pt>
                <c:pt idx="323">
                  <c:v>1.7656100000000001</c:v>
                </c:pt>
                <c:pt idx="324">
                  <c:v>1.7609900000000001</c:v>
                </c:pt>
                <c:pt idx="325">
                  <c:v>1.7579100000000001</c:v>
                </c:pt>
                <c:pt idx="326">
                  <c:v>1.7486699999999999</c:v>
                </c:pt>
                <c:pt idx="327">
                  <c:v>1.7440500000000001</c:v>
                </c:pt>
                <c:pt idx="328">
                  <c:v>1.7363500000000001</c:v>
                </c:pt>
                <c:pt idx="329">
                  <c:v>1.7309600000000003</c:v>
                </c:pt>
                <c:pt idx="330">
                  <c:v>1.72634</c:v>
                </c:pt>
                <c:pt idx="331">
                  <c:v>1.72018</c:v>
                </c:pt>
                <c:pt idx="332">
                  <c:v>1.7155600000000002</c:v>
                </c:pt>
                <c:pt idx="333">
                  <c:v>1.7086299999999999</c:v>
                </c:pt>
                <c:pt idx="334">
                  <c:v>1.69939</c:v>
                </c:pt>
                <c:pt idx="335">
                  <c:v>1.6870699999999998</c:v>
                </c:pt>
                <c:pt idx="336">
                  <c:v>1.6724400000000001</c:v>
                </c:pt>
                <c:pt idx="337">
                  <c:v>1.6670500000000001</c:v>
                </c:pt>
                <c:pt idx="338">
                  <c:v>1.65473</c:v>
                </c:pt>
                <c:pt idx="339">
                  <c:v>1.6408699999999998</c:v>
                </c:pt>
                <c:pt idx="340">
                  <c:v>1.63317</c:v>
                </c:pt>
                <c:pt idx="341">
                  <c:v>1.6223900000000002</c:v>
                </c:pt>
                <c:pt idx="342">
                  <c:v>1.6154599999999999</c:v>
                </c:pt>
                <c:pt idx="343">
                  <c:v>1.6077600000000001</c:v>
                </c:pt>
                <c:pt idx="344">
                  <c:v>1.6039100000000002</c:v>
                </c:pt>
                <c:pt idx="345">
                  <c:v>1.6016000000000001</c:v>
                </c:pt>
                <c:pt idx="346">
                  <c:v>1.5938999999999999</c:v>
                </c:pt>
                <c:pt idx="347">
                  <c:v>1.5784999999999998</c:v>
                </c:pt>
                <c:pt idx="348">
                  <c:v>1.5723399999999998</c:v>
                </c:pt>
                <c:pt idx="349">
                  <c:v>1.56541</c:v>
                </c:pt>
                <c:pt idx="350">
                  <c:v>1.5554000000000001</c:v>
                </c:pt>
                <c:pt idx="351">
                  <c:v>1.5446199999999999</c:v>
                </c:pt>
                <c:pt idx="352">
                  <c:v>1.5392300000000001</c:v>
                </c:pt>
                <c:pt idx="353">
                  <c:v>2.0507300000000002</c:v>
                </c:pt>
                <c:pt idx="354">
                  <c:v>2.0445500000000001</c:v>
                </c:pt>
                <c:pt idx="355">
                  <c:v>2.0373399999999999</c:v>
                </c:pt>
                <c:pt idx="356">
                  <c:v>2.0291000000000001</c:v>
                </c:pt>
                <c:pt idx="357">
                  <c:v>2.0157100000000003</c:v>
                </c:pt>
                <c:pt idx="358">
                  <c:v>2.0043799999999998</c:v>
                </c:pt>
                <c:pt idx="359">
                  <c:v>1.9879</c:v>
                </c:pt>
                <c:pt idx="360">
                  <c:v>1.9755400000000001</c:v>
                </c:pt>
                <c:pt idx="361">
                  <c:v>1.9683300000000001</c:v>
                </c:pt>
                <c:pt idx="362">
                  <c:v>1.95391</c:v>
                </c:pt>
                <c:pt idx="363">
                  <c:v>1.9363999999999999</c:v>
                </c:pt>
                <c:pt idx="364">
                  <c:v>1.9312500000000001</c:v>
                </c:pt>
                <c:pt idx="365">
                  <c:v>1.9219800000000002</c:v>
                </c:pt>
                <c:pt idx="366">
                  <c:v>1.9158000000000002</c:v>
                </c:pt>
                <c:pt idx="367">
                  <c:v>2.2014999999999998</c:v>
                </c:pt>
                <c:pt idx="368">
                  <c:v>2.1979299999999999</c:v>
                </c:pt>
                <c:pt idx="369">
                  <c:v>2.19198</c:v>
                </c:pt>
                <c:pt idx="370">
                  <c:v>2.1824599999999998</c:v>
                </c:pt>
                <c:pt idx="371">
                  <c:v>2.1646099999999997</c:v>
                </c:pt>
                <c:pt idx="372">
                  <c:v>2.1503299999999999</c:v>
                </c:pt>
                <c:pt idx="373">
                  <c:v>2.14438</c:v>
                </c:pt>
                <c:pt idx="374">
                  <c:v>2.1277200000000001</c:v>
                </c:pt>
                <c:pt idx="375">
                  <c:v>2.1217699999999997</c:v>
                </c:pt>
                <c:pt idx="376">
                  <c:v>2.1134399999999998</c:v>
                </c:pt>
                <c:pt idx="377">
                  <c:v>2.10392</c:v>
                </c:pt>
                <c:pt idx="378">
                  <c:v>2.0932099999999996</c:v>
                </c:pt>
                <c:pt idx="379">
                  <c:v>2.0860699999999999</c:v>
                </c:pt>
                <c:pt idx="380">
                  <c:v>2.0825</c:v>
                </c:pt>
                <c:pt idx="381">
                  <c:v>2.0813100000000002</c:v>
                </c:pt>
                <c:pt idx="382">
                  <c:v>2.0741700000000001</c:v>
                </c:pt>
                <c:pt idx="383">
                  <c:v>2.0622699999999998</c:v>
                </c:pt>
                <c:pt idx="384">
                  <c:v>2.05037</c:v>
                </c:pt>
                <c:pt idx="385">
                  <c:v>2.0467999999999997</c:v>
                </c:pt>
                <c:pt idx="386">
                  <c:v>2.03966</c:v>
                </c:pt>
                <c:pt idx="387">
                  <c:v>2.0313300000000001</c:v>
                </c:pt>
                <c:pt idx="388">
                  <c:v>2.0277599999999998</c:v>
                </c:pt>
                <c:pt idx="389">
                  <c:v>2.0194299999999998</c:v>
                </c:pt>
                <c:pt idx="390">
                  <c:v>2.0122900000000001</c:v>
                </c:pt>
                <c:pt idx="391">
                  <c:v>2.1710700000000003</c:v>
                </c:pt>
                <c:pt idx="392">
                  <c:v>2.1620400000000002</c:v>
                </c:pt>
                <c:pt idx="393">
                  <c:v>2.1607500000000002</c:v>
                </c:pt>
                <c:pt idx="394">
                  <c:v>2.1581700000000001</c:v>
                </c:pt>
                <c:pt idx="395">
                  <c:v>2.14398</c:v>
                </c:pt>
                <c:pt idx="396">
                  <c:v>2.1336599999999999</c:v>
                </c:pt>
                <c:pt idx="397">
                  <c:v>2.1336599999999999</c:v>
                </c:pt>
                <c:pt idx="398">
                  <c:v>2.1220500000000002</c:v>
                </c:pt>
                <c:pt idx="399">
                  <c:v>2.1143100000000001</c:v>
                </c:pt>
                <c:pt idx="400">
                  <c:v>2.1104400000000001</c:v>
                </c:pt>
                <c:pt idx="401">
                  <c:v>2.10399</c:v>
                </c:pt>
                <c:pt idx="402">
                  <c:v>2.0962499999999999</c:v>
                </c:pt>
                <c:pt idx="403">
                  <c:v>2.0923800000000004</c:v>
                </c:pt>
                <c:pt idx="404">
                  <c:v>2.0859299999999998</c:v>
                </c:pt>
                <c:pt idx="405">
                  <c:v>2.0820600000000002</c:v>
                </c:pt>
                <c:pt idx="406">
                  <c:v>2.0769000000000002</c:v>
                </c:pt>
                <c:pt idx="407">
                  <c:v>2.0652900000000001</c:v>
                </c:pt>
                <c:pt idx="408">
                  <c:v>2.05755</c:v>
                </c:pt>
                <c:pt idx="409">
                  <c:v>2.2101000000000002</c:v>
                </c:pt>
                <c:pt idx="410">
                  <c:v>2.2017600000000002</c:v>
                </c:pt>
                <c:pt idx="411">
                  <c:v>2.1836899999999999</c:v>
                </c:pt>
                <c:pt idx="412">
                  <c:v>2.1670099999999999</c:v>
                </c:pt>
                <c:pt idx="413">
                  <c:v>2.1545000000000001</c:v>
                </c:pt>
                <c:pt idx="414">
                  <c:v>2.1419899999999998</c:v>
                </c:pt>
                <c:pt idx="415">
                  <c:v>2.1308699999999998</c:v>
                </c:pt>
                <c:pt idx="416">
                  <c:v>2.1280899999999998</c:v>
                </c:pt>
                <c:pt idx="417">
                  <c:v>2.12114</c:v>
                </c:pt>
                <c:pt idx="418">
                  <c:v>2.11558</c:v>
                </c:pt>
                <c:pt idx="419">
                  <c:v>2.10446</c:v>
                </c:pt>
                <c:pt idx="420">
                  <c:v>2.3327499999999999</c:v>
                </c:pt>
                <c:pt idx="421">
                  <c:v>2.3281000000000001</c:v>
                </c:pt>
                <c:pt idx="422">
                  <c:v>2.3265500000000001</c:v>
                </c:pt>
                <c:pt idx="423">
                  <c:v>2.3188</c:v>
                </c:pt>
                <c:pt idx="424">
                  <c:v>2.3126000000000002</c:v>
                </c:pt>
                <c:pt idx="425">
                  <c:v>2.2986500000000003</c:v>
                </c:pt>
                <c:pt idx="426">
                  <c:v>2.2909000000000002</c:v>
                </c:pt>
                <c:pt idx="427">
                  <c:v>2.2862500000000003</c:v>
                </c:pt>
                <c:pt idx="428">
                  <c:v>2.2909000000000002</c:v>
                </c:pt>
                <c:pt idx="429">
                  <c:v>2.2877999999999998</c:v>
                </c:pt>
                <c:pt idx="430">
                  <c:v>2.2816000000000001</c:v>
                </c:pt>
                <c:pt idx="431">
                  <c:v>2.2785000000000002</c:v>
                </c:pt>
                <c:pt idx="432">
                  <c:v>2.2723</c:v>
                </c:pt>
                <c:pt idx="433">
                  <c:v>2.27075</c:v>
                </c:pt>
                <c:pt idx="434">
                  <c:v>2.2661000000000002</c:v>
                </c:pt>
                <c:pt idx="435">
                  <c:v>2.2645500000000003</c:v>
                </c:pt>
                <c:pt idx="436">
                  <c:v>2.26145</c:v>
                </c:pt>
                <c:pt idx="437">
                  <c:v>2.2599</c:v>
                </c:pt>
                <c:pt idx="438">
                  <c:v>2.2536999999999998</c:v>
                </c:pt>
                <c:pt idx="439">
                  <c:v>2.2536999999999998</c:v>
                </c:pt>
                <c:pt idx="440">
                  <c:v>2.2536999999999998</c:v>
                </c:pt>
                <c:pt idx="441">
                  <c:v>2.2536999999999998</c:v>
                </c:pt>
                <c:pt idx="442">
                  <c:v>2.24905</c:v>
                </c:pt>
                <c:pt idx="443">
                  <c:v>2.2428500000000002</c:v>
                </c:pt>
                <c:pt idx="444">
                  <c:v>2.23665</c:v>
                </c:pt>
                <c:pt idx="445">
                  <c:v>2.23665</c:v>
                </c:pt>
                <c:pt idx="446">
                  <c:v>2.60459</c:v>
                </c:pt>
                <c:pt idx="447">
                  <c:v>2.59735</c:v>
                </c:pt>
                <c:pt idx="448">
                  <c:v>2.59735</c:v>
                </c:pt>
                <c:pt idx="449">
                  <c:v>2.59192</c:v>
                </c:pt>
                <c:pt idx="450">
                  <c:v>2.58649</c:v>
                </c:pt>
                <c:pt idx="451">
                  <c:v>2.5846800000000001</c:v>
                </c:pt>
                <c:pt idx="452">
                  <c:v>2.5846800000000001</c:v>
                </c:pt>
                <c:pt idx="453">
                  <c:v>2.5828700000000002</c:v>
                </c:pt>
                <c:pt idx="454">
                  <c:v>2.57925</c:v>
                </c:pt>
                <c:pt idx="455">
                  <c:v>2.5756300000000003</c:v>
                </c:pt>
                <c:pt idx="456">
                  <c:v>2.57382</c:v>
                </c:pt>
                <c:pt idx="457">
                  <c:v>2.57382</c:v>
                </c:pt>
                <c:pt idx="458">
                  <c:v>2.5701999999999998</c:v>
                </c:pt>
                <c:pt idx="459">
                  <c:v>2.5665800000000001</c:v>
                </c:pt>
                <c:pt idx="460">
                  <c:v>2.56115</c:v>
                </c:pt>
                <c:pt idx="461">
                  <c:v>2.5520999999999998</c:v>
                </c:pt>
                <c:pt idx="462">
                  <c:v>2.5466700000000002</c:v>
                </c:pt>
                <c:pt idx="463">
                  <c:v>2.5466700000000002</c:v>
                </c:pt>
                <c:pt idx="464">
                  <c:v>2.54305</c:v>
                </c:pt>
                <c:pt idx="465">
                  <c:v>2.54305</c:v>
                </c:pt>
                <c:pt idx="466">
                  <c:v>2.5358100000000001</c:v>
                </c:pt>
                <c:pt idx="467">
                  <c:v>2.5303800000000001</c:v>
                </c:pt>
                <c:pt idx="468">
                  <c:v>2.5213300000000003</c:v>
                </c:pt>
                <c:pt idx="469">
                  <c:v>2.51952</c:v>
                </c:pt>
                <c:pt idx="470">
                  <c:v>2.5177100000000001</c:v>
                </c:pt>
                <c:pt idx="471">
                  <c:v>2.5050399999999997</c:v>
                </c:pt>
                <c:pt idx="472">
                  <c:v>2.4996100000000001</c:v>
                </c:pt>
                <c:pt idx="473">
                  <c:v>2.4959899999999999</c:v>
                </c:pt>
                <c:pt idx="474">
                  <c:v>2.4905599999999999</c:v>
                </c:pt>
                <c:pt idx="475">
                  <c:v>2.68716</c:v>
                </c:pt>
                <c:pt idx="476">
                  <c:v>2.6812800000000001</c:v>
                </c:pt>
                <c:pt idx="477">
                  <c:v>2.6812800000000001</c:v>
                </c:pt>
                <c:pt idx="478">
                  <c:v>2.6773600000000002</c:v>
                </c:pt>
                <c:pt idx="479">
                  <c:v>2.6695200000000003</c:v>
                </c:pt>
                <c:pt idx="480">
                  <c:v>2.6577600000000001</c:v>
                </c:pt>
                <c:pt idx="481">
                  <c:v>2.6557999999999997</c:v>
                </c:pt>
                <c:pt idx="482">
                  <c:v>2.6440399999999999</c:v>
                </c:pt>
                <c:pt idx="483">
                  <c:v>2.6342400000000001</c:v>
                </c:pt>
                <c:pt idx="484">
                  <c:v>2.6322799999999997</c:v>
                </c:pt>
                <c:pt idx="485">
                  <c:v>2.6244399999999999</c:v>
                </c:pt>
                <c:pt idx="486">
                  <c:v>2.6166</c:v>
                </c:pt>
                <c:pt idx="487">
                  <c:v>2.7593099999999997</c:v>
                </c:pt>
                <c:pt idx="488">
                  <c:v>2.7593099999999997</c:v>
                </c:pt>
                <c:pt idx="489">
                  <c:v>2.7593099999999997</c:v>
                </c:pt>
                <c:pt idx="490">
                  <c:v>2.7572399999999999</c:v>
                </c:pt>
                <c:pt idx="491">
                  <c:v>2.7489599999999998</c:v>
                </c:pt>
                <c:pt idx="492">
                  <c:v>2.7448199999999998</c:v>
                </c:pt>
                <c:pt idx="493">
                  <c:v>2.7427499999999996</c:v>
                </c:pt>
                <c:pt idx="494">
                  <c:v>2.7303299999999995</c:v>
                </c:pt>
                <c:pt idx="495">
                  <c:v>2.7220499999999999</c:v>
                </c:pt>
                <c:pt idx="496">
                  <c:v>2.7137699999999998</c:v>
                </c:pt>
                <c:pt idx="497">
                  <c:v>2.70756</c:v>
                </c:pt>
                <c:pt idx="498">
                  <c:v>2.7034199999999999</c:v>
                </c:pt>
                <c:pt idx="499">
                  <c:v>2.8666</c:v>
                </c:pt>
                <c:pt idx="500">
                  <c:v>2.8644000000000003</c:v>
                </c:pt>
                <c:pt idx="501">
                  <c:v>2.8600000000000003</c:v>
                </c:pt>
                <c:pt idx="502">
                  <c:v>2.8556000000000004</c:v>
                </c:pt>
                <c:pt idx="503">
                  <c:v>2.8490000000000002</c:v>
                </c:pt>
                <c:pt idx="504">
                  <c:v>2.8402000000000003</c:v>
                </c:pt>
                <c:pt idx="505">
                  <c:v>2.8380000000000005</c:v>
                </c:pt>
                <c:pt idx="506">
                  <c:v>2.827</c:v>
                </c:pt>
                <c:pt idx="507">
                  <c:v>2.8226</c:v>
                </c:pt>
                <c:pt idx="508">
                  <c:v>2.8116000000000003</c:v>
                </c:pt>
                <c:pt idx="509">
                  <c:v>2.8072000000000004</c:v>
                </c:pt>
                <c:pt idx="510">
                  <c:v>2.8050000000000002</c:v>
                </c:pt>
                <c:pt idx="511">
                  <c:v>2.8028000000000004</c:v>
                </c:pt>
                <c:pt idx="512">
                  <c:v>2.7962000000000002</c:v>
                </c:pt>
                <c:pt idx="513">
                  <c:v>2.7917999999999998</c:v>
                </c:pt>
                <c:pt idx="514">
                  <c:v>2.7852000000000001</c:v>
                </c:pt>
                <c:pt idx="515">
                  <c:v>2.9094999999999995</c:v>
                </c:pt>
                <c:pt idx="516">
                  <c:v>2.9025999999999996</c:v>
                </c:pt>
                <c:pt idx="517">
                  <c:v>2.9025999999999996</c:v>
                </c:pt>
                <c:pt idx="518">
                  <c:v>2.8979999999999997</c:v>
                </c:pt>
                <c:pt idx="519">
                  <c:v>2.8864999999999994</c:v>
                </c:pt>
                <c:pt idx="520">
                  <c:v>2.8841999999999999</c:v>
                </c:pt>
                <c:pt idx="521">
                  <c:v>2.8772999999999995</c:v>
                </c:pt>
                <c:pt idx="522">
                  <c:v>2.8727</c:v>
                </c:pt>
                <c:pt idx="523">
                  <c:v>2.8657999999999997</c:v>
                </c:pt>
                <c:pt idx="524">
                  <c:v>2.8635000000000002</c:v>
                </c:pt>
                <c:pt idx="525">
                  <c:v>2.8589000000000002</c:v>
                </c:pt>
                <c:pt idx="526">
                  <c:v>2.8589000000000002</c:v>
                </c:pt>
                <c:pt idx="527">
                  <c:v>2.9832000000000001</c:v>
                </c:pt>
                <c:pt idx="528">
                  <c:v>2.976</c:v>
                </c:pt>
                <c:pt idx="529">
                  <c:v>2.976</c:v>
                </c:pt>
                <c:pt idx="530">
                  <c:v>2.976</c:v>
                </c:pt>
                <c:pt idx="531">
                  <c:v>2.9663999999999997</c:v>
                </c:pt>
                <c:pt idx="532">
                  <c:v>2.9615999999999998</c:v>
                </c:pt>
                <c:pt idx="533">
                  <c:v>2.952</c:v>
                </c:pt>
                <c:pt idx="534">
                  <c:v>2.9472</c:v>
                </c:pt>
                <c:pt idx="535">
                  <c:v>2.9423999999999997</c:v>
                </c:pt>
                <c:pt idx="536">
                  <c:v>3.0575000000000001</c:v>
                </c:pt>
                <c:pt idx="537">
                  <c:v>3.0549999999999997</c:v>
                </c:pt>
                <c:pt idx="538">
                  <c:v>3.0525000000000002</c:v>
                </c:pt>
                <c:pt idx="539">
                  <c:v>3.0475000000000003</c:v>
                </c:pt>
                <c:pt idx="540">
                  <c:v>3.0475000000000003</c:v>
                </c:pt>
                <c:pt idx="541">
                  <c:v>3.0425000000000004</c:v>
                </c:pt>
                <c:pt idx="542">
                  <c:v>3.0350000000000001</c:v>
                </c:pt>
                <c:pt idx="543">
                  <c:v>3.0275000000000003</c:v>
                </c:pt>
                <c:pt idx="544">
                  <c:v>3.0225</c:v>
                </c:pt>
                <c:pt idx="545">
                  <c:v>3.0149999999999997</c:v>
                </c:pt>
                <c:pt idx="546">
                  <c:v>3.0049999999999999</c:v>
                </c:pt>
                <c:pt idx="547">
                  <c:v>3.0025000000000004</c:v>
                </c:pt>
                <c:pt idx="548">
                  <c:v>2.9975000000000001</c:v>
                </c:pt>
                <c:pt idx="549">
                  <c:v>2.9925000000000002</c:v>
                </c:pt>
                <c:pt idx="550">
                  <c:v>2.9925000000000002</c:v>
                </c:pt>
                <c:pt idx="551">
                  <c:v>2.9975000000000001</c:v>
                </c:pt>
                <c:pt idx="552">
                  <c:v>2.9950000000000001</c:v>
                </c:pt>
                <c:pt idx="553">
                  <c:v>2.9925000000000002</c:v>
                </c:pt>
                <c:pt idx="554">
                  <c:v>2.9899999999999998</c:v>
                </c:pt>
                <c:pt idx="555">
                  <c:v>2.9824999999999999</c:v>
                </c:pt>
                <c:pt idx="556">
                  <c:v>2.9775</c:v>
                </c:pt>
                <c:pt idx="557">
                  <c:v>2.9725000000000001</c:v>
                </c:pt>
                <c:pt idx="558">
                  <c:v>2.9649999999999999</c:v>
                </c:pt>
                <c:pt idx="559">
                  <c:v>3.1941000000000002</c:v>
                </c:pt>
                <c:pt idx="560">
                  <c:v>3.1859999999999999</c:v>
                </c:pt>
                <c:pt idx="561">
                  <c:v>3.1806000000000001</c:v>
                </c:pt>
                <c:pt idx="562">
                  <c:v>3.1806000000000001</c:v>
                </c:pt>
                <c:pt idx="563">
                  <c:v>3.1725000000000003</c:v>
                </c:pt>
                <c:pt idx="564">
                  <c:v>3.1589999999999998</c:v>
                </c:pt>
                <c:pt idx="565">
                  <c:v>3.1482000000000001</c:v>
                </c:pt>
                <c:pt idx="566">
                  <c:v>3.1374</c:v>
                </c:pt>
                <c:pt idx="567">
                  <c:v>3.1320000000000001</c:v>
                </c:pt>
                <c:pt idx="568">
                  <c:v>3.1158000000000001</c:v>
                </c:pt>
                <c:pt idx="569">
                  <c:v>3.1077000000000004</c:v>
                </c:pt>
                <c:pt idx="570">
                  <c:v>3.0915000000000004</c:v>
                </c:pt>
                <c:pt idx="571">
                  <c:v>3.0779999999999998</c:v>
                </c:pt>
                <c:pt idx="572">
                  <c:v>3.0645000000000002</c:v>
                </c:pt>
                <c:pt idx="573">
                  <c:v>3.0617999999999999</c:v>
                </c:pt>
                <c:pt idx="574">
                  <c:v>3.0699000000000001</c:v>
                </c:pt>
                <c:pt idx="575">
                  <c:v>3.0699000000000001</c:v>
                </c:pt>
                <c:pt idx="576">
                  <c:v>3.0807000000000002</c:v>
                </c:pt>
                <c:pt idx="577">
                  <c:v>3.0834000000000001</c:v>
                </c:pt>
                <c:pt idx="578">
                  <c:v>3.0915000000000004</c:v>
                </c:pt>
                <c:pt idx="579">
                  <c:v>3.0834000000000001</c:v>
                </c:pt>
                <c:pt idx="580">
                  <c:v>3.0834000000000001</c:v>
                </c:pt>
                <c:pt idx="581">
                  <c:v>3.0779999999999998</c:v>
                </c:pt>
                <c:pt idx="582">
                  <c:v>3.0699000000000001</c:v>
                </c:pt>
                <c:pt idx="583">
                  <c:v>3.0672000000000001</c:v>
                </c:pt>
                <c:pt idx="584">
                  <c:v>3.0672000000000001</c:v>
                </c:pt>
                <c:pt idx="585">
                  <c:v>3.0564</c:v>
                </c:pt>
                <c:pt idx="586">
                  <c:v>3.0645000000000002</c:v>
                </c:pt>
                <c:pt idx="587">
                  <c:v>3.0617999999999999</c:v>
                </c:pt>
                <c:pt idx="588">
                  <c:v>3.0591000000000004</c:v>
                </c:pt>
                <c:pt idx="589">
                  <c:v>3.0564</c:v>
                </c:pt>
                <c:pt idx="590">
                  <c:v>3.0509999999999997</c:v>
                </c:pt>
                <c:pt idx="591">
                  <c:v>3.0455999999999999</c:v>
                </c:pt>
                <c:pt idx="592">
                  <c:v>3.0402</c:v>
                </c:pt>
                <c:pt idx="593">
                  <c:v>3.0294000000000003</c:v>
                </c:pt>
                <c:pt idx="594">
                  <c:v>3.0267000000000004</c:v>
                </c:pt>
                <c:pt idx="595">
                  <c:v>3.0267000000000004</c:v>
                </c:pt>
                <c:pt idx="596">
                  <c:v>3.0159000000000002</c:v>
                </c:pt>
                <c:pt idx="597">
                  <c:v>3.0078000000000005</c:v>
                </c:pt>
                <c:pt idx="598">
                  <c:v>3.0186000000000006</c:v>
                </c:pt>
                <c:pt idx="599">
                  <c:v>3.0105</c:v>
                </c:pt>
                <c:pt idx="600">
                  <c:v>3.0078000000000005</c:v>
                </c:pt>
                <c:pt idx="601">
                  <c:v>2.9970000000000003</c:v>
                </c:pt>
                <c:pt idx="602">
                  <c:v>2.9862000000000006</c:v>
                </c:pt>
                <c:pt idx="603">
                  <c:v>2.9781</c:v>
                </c:pt>
                <c:pt idx="604">
                  <c:v>2.9646000000000003</c:v>
                </c:pt>
                <c:pt idx="605">
                  <c:v>2.9511000000000003</c:v>
                </c:pt>
                <c:pt idx="606">
                  <c:v>2.9484000000000004</c:v>
                </c:pt>
                <c:pt idx="607">
                  <c:v>2.9457</c:v>
                </c:pt>
                <c:pt idx="608">
                  <c:v>2.9376000000000002</c:v>
                </c:pt>
                <c:pt idx="609">
                  <c:v>2.9268000000000005</c:v>
                </c:pt>
                <c:pt idx="610">
                  <c:v>2.9268000000000005</c:v>
                </c:pt>
                <c:pt idx="611">
                  <c:v>2.9160000000000004</c:v>
                </c:pt>
                <c:pt idx="612">
                  <c:v>2.9133</c:v>
                </c:pt>
                <c:pt idx="613">
                  <c:v>2.9052000000000002</c:v>
                </c:pt>
                <c:pt idx="614">
                  <c:v>2.8944000000000005</c:v>
                </c:pt>
                <c:pt idx="615">
                  <c:v>2.8836000000000004</c:v>
                </c:pt>
                <c:pt idx="616">
                  <c:v>2.8728000000000002</c:v>
                </c:pt>
                <c:pt idx="617">
                  <c:v>2.8593000000000002</c:v>
                </c:pt>
                <c:pt idx="618">
                  <c:v>2.8620000000000005</c:v>
                </c:pt>
                <c:pt idx="619">
                  <c:v>3.0682</c:v>
                </c:pt>
                <c:pt idx="620">
                  <c:v>3.0652999999999997</c:v>
                </c:pt>
                <c:pt idx="621">
                  <c:v>3.0508000000000002</c:v>
                </c:pt>
                <c:pt idx="622">
                  <c:v>3.0508000000000002</c:v>
                </c:pt>
                <c:pt idx="623">
                  <c:v>3.0508000000000002</c:v>
                </c:pt>
                <c:pt idx="624">
                  <c:v>3.0566</c:v>
                </c:pt>
                <c:pt idx="625">
                  <c:v>3.0478999999999998</c:v>
                </c:pt>
                <c:pt idx="626">
                  <c:v>3.0420999999999996</c:v>
                </c:pt>
                <c:pt idx="627">
                  <c:v>3.0420999999999996</c:v>
                </c:pt>
                <c:pt idx="628">
                  <c:v>3.0362999999999998</c:v>
                </c:pt>
                <c:pt idx="629">
                  <c:v>3.0362999999999998</c:v>
                </c:pt>
                <c:pt idx="630">
                  <c:v>3.0362999999999998</c:v>
                </c:pt>
                <c:pt idx="631">
                  <c:v>3.0304999999999995</c:v>
                </c:pt>
                <c:pt idx="632">
                  <c:v>3.0276000000000001</c:v>
                </c:pt>
                <c:pt idx="633">
                  <c:v>3.016</c:v>
                </c:pt>
                <c:pt idx="634">
                  <c:v>3.0276000000000001</c:v>
                </c:pt>
                <c:pt idx="635">
                  <c:v>3.0304999999999995</c:v>
                </c:pt>
                <c:pt idx="636">
                  <c:v>3.0392000000000001</c:v>
                </c:pt>
                <c:pt idx="637">
                  <c:v>3.0304999999999995</c:v>
                </c:pt>
                <c:pt idx="638">
                  <c:v>3.0246999999999997</c:v>
                </c:pt>
                <c:pt idx="639">
                  <c:v>3.0276000000000001</c:v>
                </c:pt>
                <c:pt idx="640">
                  <c:v>3.0276000000000001</c:v>
                </c:pt>
                <c:pt idx="641">
                  <c:v>3.0217999999999998</c:v>
                </c:pt>
                <c:pt idx="642">
                  <c:v>3.3376000000000001</c:v>
                </c:pt>
                <c:pt idx="643">
                  <c:v>3.3344000000000005</c:v>
                </c:pt>
                <c:pt idx="644">
                  <c:v>3.3376000000000001</c:v>
                </c:pt>
                <c:pt idx="645">
                  <c:v>3.3311999999999999</c:v>
                </c:pt>
                <c:pt idx="646">
                  <c:v>3.3439999999999999</c:v>
                </c:pt>
                <c:pt idx="647">
                  <c:v>3.3408000000000002</c:v>
                </c:pt>
                <c:pt idx="648">
                  <c:v>3.3472000000000004</c:v>
                </c:pt>
                <c:pt idx="649">
                  <c:v>3.3472000000000004</c:v>
                </c:pt>
                <c:pt idx="650">
                  <c:v>3.3632</c:v>
                </c:pt>
                <c:pt idx="651">
                  <c:v>3.3536000000000001</c:v>
                </c:pt>
                <c:pt idx="652">
                  <c:v>3.3472000000000004</c:v>
                </c:pt>
                <c:pt idx="653">
                  <c:v>3.3439999999999999</c:v>
                </c:pt>
                <c:pt idx="654">
                  <c:v>3.3408000000000002</c:v>
                </c:pt>
                <c:pt idx="655">
                  <c:v>3.3376000000000001</c:v>
                </c:pt>
                <c:pt idx="656">
                  <c:v>3.3408000000000002</c:v>
                </c:pt>
                <c:pt idx="657">
                  <c:v>3.3344000000000005</c:v>
                </c:pt>
                <c:pt idx="658">
                  <c:v>3.3472000000000004</c:v>
                </c:pt>
                <c:pt idx="659">
                  <c:v>3.3408000000000002</c:v>
                </c:pt>
                <c:pt idx="660">
                  <c:v>3.3472000000000004</c:v>
                </c:pt>
                <c:pt idx="661">
                  <c:v>3.3472000000000004</c:v>
                </c:pt>
                <c:pt idx="662">
                  <c:v>3.3536000000000001</c:v>
                </c:pt>
                <c:pt idx="663">
                  <c:v>3.3600000000000003</c:v>
                </c:pt>
                <c:pt idx="664">
                  <c:v>3.3567999999999998</c:v>
                </c:pt>
                <c:pt idx="665">
                  <c:v>3.3567999999999998</c:v>
                </c:pt>
                <c:pt idx="666">
                  <c:v>3.3536000000000001</c:v>
                </c:pt>
                <c:pt idx="667">
                  <c:v>3.3472000000000004</c:v>
                </c:pt>
                <c:pt idx="668">
                  <c:v>3.3439999999999999</c:v>
                </c:pt>
                <c:pt idx="669">
                  <c:v>3.3376000000000001</c:v>
                </c:pt>
                <c:pt idx="670">
                  <c:v>3.3439999999999999</c:v>
                </c:pt>
                <c:pt idx="671">
                  <c:v>3.3439999999999999</c:v>
                </c:pt>
                <c:pt idx="672">
                  <c:v>3.3439999999999999</c:v>
                </c:pt>
                <c:pt idx="673">
                  <c:v>3.3344000000000005</c:v>
                </c:pt>
                <c:pt idx="674">
                  <c:v>3.3247999999999998</c:v>
                </c:pt>
                <c:pt idx="675">
                  <c:v>3.3119999999999998</c:v>
                </c:pt>
                <c:pt idx="676">
                  <c:v>3.3119999999999998</c:v>
                </c:pt>
                <c:pt idx="677">
                  <c:v>3.3024000000000004</c:v>
                </c:pt>
                <c:pt idx="678">
                  <c:v>3.3088000000000002</c:v>
                </c:pt>
                <c:pt idx="679">
                  <c:v>3.6224999999999996</c:v>
                </c:pt>
                <c:pt idx="680">
                  <c:v>3.6224999999999996</c:v>
                </c:pt>
                <c:pt idx="681">
                  <c:v>3.6084999999999998</c:v>
                </c:pt>
                <c:pt idx="682">
                  <c:v>3.6190000000000002</c:v>
                </c:pt>
                <c:pt idx="683">
                  <c:v>3.6260000000000003</c:v>
                </c:pt>
                <c:pt idx="684">
                  <c:v>3.6294999999999997</c:v>
                </c:pt>
                <c:pt idx="685">
                  <c:v>3.6190000000000002</c:v>
                </c:pt>
                <c:pt idx="686">
                  <c:v>3.605</c:v>
                </c:pt>
                <c:pt idx="687">
                  <c:v>3.605</c:v>
                </c:pt>
                <c:pt idx="688">
                  <c:v>3.5979999999999999</c:v>
                </c:pt>
                <c:pt idx="689">
                  <c:v>3.5979999999999999</c:v>
                </c:pt>
                <c:pt idx="690">
                  <c:v>3.5874999999999995</c:v>
                </c:pt>
                <c:pt idx="691">
                  <c:v>3.5804999999999998</c:v>
                </c:pt>
                <c:pt idx="692">
                  <c:v>3.5700000000000003</c:v>
                </c:pt>
                <c:pt idx="693">
                  <c:v>3.556</c:v>
                </c:pt>
                <c:pt idx="694">
                  <c:v>3.5734999999999997</c:v>
                </c:pt>
                <c:pt idx="695">
                  <c:v>3.5734999999999997</c:v>
                </c:pt>
                <c:pt idx="696">
                  <c:v>3.5804999999999998</c:v>
                </c:pt>
                <c:pt idx="697">
                  <c:v>3.5840000000000001</c:v>
                </c:pt>
                <c:pt idx="698">
                  <c:v>3.5804999999999998</c:v>
                </c:pt>
                <c:pt idx="699">
                  <c:v>3.577</c:v>
                </c:pt>
                <c:pt idx="700">
                  <c:v>3.5700000000000003</c:v>
                </c:pt>
                <c:pt idx="701">
                  <c:v>3.5664999999999996</c:v>
                </c:pt>
                <c:pt idx="702">
                  <c:v>3.5630000000000002</c:v>
                </c:pt>
                <c:pt idx="703">
                  <c:v>3.9702000000000002</c:v>
                </c:pt>
                <c:pt idx="704">
                  <c:v>3.9702000000000002</c:v>
                </c:pt>
                <c:pt idx="705">
                  <c:v>3.9506999999999994</c:v>
                </c:pt>
                <c:pt idx="706">
                  <c:v>3.9779999999999998</c:v>
                </c:pt>
                <c:pt idx="707">
                  <c:v>3.9818999999999996</c:v>
                </c:pt>
                <c:pt idx="708">
                  <c:v>3.9857999999999998</c:v>
                </c:pt>
                <c:pt idx="709">
                  <c:v>3.9779999999999998</c:v>
                </c:pt>
                <c:pt idx="710">
                  <c:v>3.9702000000000002</c:v>
                </c:pt>
                <c:pt idx="711">
                  <c:v>3.9779999999999998</c:v>
                </c:pt>
                <c:pt idx="712">
                  <c:v>3.9740999999999995</c:v>
                </c:pt>
                <c:pt idx="713">
                  <c:v>3.9779999999999998</c:v>
                </c:pt>
                <c:pt idx="714">
                  <c:v>3.9857999999999998</c:v>
                </c:pt>
                <c:pt idx="715">
                  <c:v>3.9818999999999996</c:v>
                </c:pt>
                <c:pt idx="716">
                  <c:v>3.9857999999999998</c:v>
                </c:pt>
                <c:pt idx="717">
                  <c:v>3.9779999999999998</c:v>
                </c:pt>
                <c:pt idx="718">
                  <c:v>4.0014000000000003</c:v>
                </c:pt>
                <c:pt idx="719">
                  <c:v>3.9974999999999996</c:v>
                </c:pt>
                <c:pt idx="720">
                  <c:v>3.9974999999999996</c:v>
                </c:pt>
                <c:pt idx="721">
                  <c:v>3.9857999999999998</c:v>
                </c:pt>
                <c:pt idx="722">
                  <c:v>3.9624000000000001</c:v>
                </c:pt>
                <c:pt idx="723">
                  <c:v>3.9584999999999995</c:v>
                </c:pt>
                <c:pt idx="724">
                  <c:v>3.9468000000000001</c:v>
                </c:pt>
                <c:pt idx="725">
                  <c:v>4.4352</c:v>
                </c:pt>
                <c:pt idx="726">
                  <c:v>4.4395999999999995</c:v>
                </c:pt>
                <c:pt idx="727">
                  <c:v>4.4307999999999996</c:v>
                </c:pt>
                <c:pt idx="728">
                  <c:v>4.4131999999999998</c:v>
                </c:pt>
                <c:pt idx="729">
                  <c:v>4.4131999999999998</c:v>
                </c:pt>
                <c:pt idx="730">
                  <c:v>4.3912000000000004</c:v>
                </c:pt>
                <c:pt idx="731">
                  <c:v>4.4000000000000004</c:v>
                </c:pt>
                <c:pt idx="732">
                  <c:v>4.4000000000000004</c:v>
                </c:pt>
                <c:pt idx="733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A6-4550-84BE-5208D2A7F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911231"/>
        <c:axId val="16591289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'Dati base'!$J$1</c15:sqref>
                        </c15:formulaRef>
                      </c:ext>
                    </c:extLst>
                    <c:strCache>
                      <c:ptCount val="1"/>
                      <c:pt idx="0">
                        <c:v>Prezzo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'Dati base'!$I$2:$I$735</c15:sqref>
                        </c15:formulaRef>
                      </c:ext>
                    </c:extLst>
                    <c:numCache>
                      <c:formatCode>m/d/yyyy</c:formatCode>
                      <c:ptCount val="734"/>
                      <c:pt idx="0">
                        <c:v>21459</c:v>
                      </c:pt>
                      <c:pt idx="1">
                        <c:v>21520</c:v>
                      </c:pt>
                      <c:pt idx="2">
                        <c:v>21582</c:v>
                      </c:pt>
                      <c:pt idx="3">
                        <c:v>21641</c:v>
                      </c:pt>
                      <c:pt idx="4">
                        <c:v>21702</c:v>
                      </c:pt>
                      <c:pt idx="5">
                        <c:v>21794</c:v>
                      </c:pt>
                      <c:pt idx="6">
                        <c:v>21916</c:v>
                      </c:pt>
                      <c:pt idx="7">
                        <c:v>21976</c:v>
                      </c:pt>
                      <c:pt idx="8">
                        <c:v>22037</c:v>
                      </c:pt>
                      <c:pt idx="9">
                        <c:v>22098</c:v>
                      </c:pt>
                      <c:pt idx="10">
                        <c:v>22160</c:v>
                      </c:pt>
                      <c:pt idx="11">
                        <c:v>22221</c:v>
                      </c:pt>
                      <c:pt idx="12">
                        <c:v>22282</c:v>
                      </c:pt>
                      <c:pt idx="13">
                        <c:v>22341</c:v>
                      </c:pt>
                      <c:pt idx="14">
                        <c:v>22402</c:v>
                      </c:pt>
                      <c:pt idx="15">
                        <c:v>22463</c:v>
                      </c:pt>
                      <c:pt idx="16">
                        <c:v>22525</c:v>
                      </c:pt>
                      <c:pt idx="17">
                        <c:v>22586</c:v>
                      </c:pt>
                      <c:pt idx="18">
                        <c:v>22647</c:v>
                      </c:pt>
                      <c:pt idx="19">
                        <c:v>22678</c:v>
                      </c:pt>
                      <c:pt idx="20">
                        <c:v>22706</c:v>
                      </c:pt>
                      <c:pt idx="21">
                        <c:v>22737</c:v>
                      </c:pt>
                      <c:pt idx="22">
                        <c:v>22798</c:v>
                      </c:pt>
                      <c:pt idx="23">
                        <c:v>22828</c:v>
                      </c:pt>
                      <c:pt idx="24">
                        <c:v>22859</c:v>
                      </c:pt>
                      <c:pt idx="25">
                        <c:v>22890</c:v>
                      </c:pt>
                      <c:pt idx="26">
                        <c:v>22920</c:v>
                      </c:pt>
                      <c:pt idx="27">
                        <c:v>22951</c:v>
                      </c:pt>
                      <c:pt idx="28">
                        <c:v>23012</c:v>
                      </c:pt>
                      <c:pt idx="29">
                        <c:v>23071</c:v>
                      </c:pt>
                      <c:pt idx="30">
                        <c:v>23132</c:v>
                      </c:pt>
                      <c:pt idx="31">
                        <c:v>23163</c:v>
                      </c:pt>
                      <c:pt idx="32">
                        <c:v>23193</c:v>
                      </c:pt>
                      <c:pt idx="33">
                        <c:v>23224</c:v>
                      </c:pt>
                      <c:pt idx="34">
                        <c:v>23255</c:v>
                      </c:pt>
                      <c:pt idx="35">
                        <c:v>23285</c:v>
                      </c:pt>
                      <c:pt idx="36">
                        <c:v>23316</c:v>
                      </c:pt>
                      <c:pt idx="37">
                        <c:v>23346</c:v>
                      </c:pt>
                      <c:pt idx="38">
                        <c:v>23377</c:v>
                      </c:pt>
                      <c:pt idx="39">
                        <c:v>23408</c:v>
                      </c:pt>
                      <c:pt idx="40">
                        <c:v>23437</c:v>
                      </c:pt>
                      <c:pt idx="41">
                        <c:v>23468</c:v>
                      </c:pt>
                      <c:pt idx="42">
                        <c:v>23498</c:v>
                      </c:pt>
                      <c:pt idx="43">
                        <c:v>23529</c:v>
                      </c:pt>
                      <c:pt idx="44">
                        <c:v>23559</c:v>
                      </c:pt>
                      <c:pt idx="45">
                        <c:v>23590</c:v>
                      </c:pt>
                      <c:pt idx="46">
                        <c:v>23621</c:v>
                      </c:pt>
                      <c:pt idx="47">
                        <c:v>23651</c:v>
                      </c:pt>
                      <c:pt idx="48">
                        <c:v>23682</c:v>
                      </c:pt>
                      <c:pt idx="49">
                        <c:v>23712</c:v>
                      </c:pt>
                      <c:pt idx="50">
                        <c:v>23743</c:v>
                      </c:pt>
                      <c:pt idx="51">
                        <c:v>23774</c:v>
                      </c:pt>
                      <c:pt idx="52">
                        <c:v>23802</c:v>
                      </c:pt>
                      <c:pt idx="53">
                        <c:v>23833</c:v>
                      </c:pt>
                      <c:pt idx="54">
                        <c:v>23863</c:v>
                      </c:pt>
                      <c:pt idx="55">
                        <c:v>23894</c:v>
                      </c:pt>
                      <c:pt idx="56">
                        <c:v>23924</c:v>
                      </c:pt>
                      <c:pt idx="57">
                        <c:v>23955</c:v>
                      </c:pt>
                      <c:pt idx="58">
                        <c:v>23986</c:v>
                      </c:pt>
                      <c:pt idx="59">
                        <c:v>24016</c:v>
                      </c:pt>
                      <c:pt idx="60">
                        <c:v>24047</c:v>
                      </c:pt>
                      <c:pt idx="61">
                        <c:v>24077</c:v>
                      </c:pt>
                      <c:pt idx="62">
                        <c:v>24108</c:v>
                      </c:pt>
                      <c:pt idx="63">
                        <c:v>24139</c:v>
                      </c:pt>
                      <c:pt idx="64">
                        <c:v>24167</c:v>
                      </c:pt>
                      <c:pt idx="65">
                        <c:v>24198</c:v>
                      </c:pt>
                      <c:pt idx="66">
                        <c:v>24228</c:v>
                      </c:pt>
                      <c:pt idx="67">
                        <c:v>24259</c:v>
                      </c:pt>
                      <c:pt idx="68">
                        <c:v>24289</c:v>
                      </c:pt>
                      <c:pt idx="69">
                        <c:v>24320</c:v>
                      </c:pt>
                      <c:pt idx="70">
                        <c:v>24351</c:v>
                      </c:pt>
                      <c:pt idx="71">
                        <c:v>24381</c:v>
                      </c:pt>
                      <c:pt idx="72">
                        <c:v>24412</c:v>
                      </c:pt>
                      <c:pt idx="73">
                        <c:v>24442</c:v>
                      </c:pt>
                      <c:pt idx="74">
                        <c:v>24473</c:v>
                      </c:pt>
                      <c:pt idx="75">
                        <c:v>24504</c:v>
                      </c:pt>
                      <c:pt idx="76">
                        <c:v>24532</c:v>
                      </c:pt>
                      <c:pt idx="77">
                        <c:v>24563</c:v>
                      </c:pt>
                      <c:pt idx="78">
                        <c:v>24593</c:v>
                      </c:pt>
                      <c:pt idx="79">
                        <c:v>24624</c:v>
                      </c:pt>
                      <c:pt idx="80">
                        <c:v>24654</c:v>
                      </c:pt>
                      <c:pt idx="81">
                        <c:v>24685</c:v>
                      </c:pt>
                      <c:pt idx="82">
                        <c:v>24716</c:v>
                      </c:pt>
                      <c:pt idx="83">
                        <c:v>24746</c:v>
                      </c:pt>
                      <c:pt idx="84">
                        <c:v>24777</c:v>
                      </c:pt>
                      <c:pt idx="85">
                        <c:v>24807</c:v>
                      </c:pt>
                      <c:pt idx="86">
                        <c:v>24838</c:v>
                      </c:pt>
                      <c:pt idx="87">
                        <c:v>24869</c:v>
                      </c:pt>
                      <c:pt idx="88">
                        <c:v>24898</c:v>
                      </c:pt>
                      <c:pt idx="89">
                        <c:v>24929</c:v>
                      </c:pt>
                      <c:pt idx="90">
                        <c:v>24959</c:v>
                      </c:pt>
                      <c:pt idx="91">
                        <c:v>24990</c:v>
                      </c:pt>
                      <c:pt idx="92">
                        <c:v>25020</c:v>
                      </c:pt>
                      <c:pt idx="93">
                        <c:v>25051</c:v>
                      </c:pt>
                      <c:pt idx="94">
                        <c:v>25082</c:v>
                      </c:pt>
                      <c:pt idx="95">
                        <c:v>25112</c:v>
                      </c:pt>
                      <c:pt idx="96">
                        <c:v>25143</c:v>
                      </c:pt>
                      <c:pt idx="97">
                        <c:v>25173</c:v>
                      </c:pt>
                      <c:pt idx="98">
                        <c:v>25204</c:v>
                      </c:pt>
                      <c:pt idx="99">
                        <c:v>25235</c:v>
                      </c:pt>
                      <c:pt idx="100">
                        <c:v>25263</c:v>
                      </c:pt>
                      <c:pt idx="101">
                        <c:v>25294</c:v>
                      </c:pt>
                      <c:pt idx="102">
                        <c:v>25324</c:v>
                      </c:pt>
                      <c:pt idx="103">
                        <c:v>25355</c:v>
                      </c:pt>
                      <c:pt idx="104">
                        <c:v>25385</c:v>
                      </c:pt>
                      <c:pt idx="105">
                        <c:v>25416</c:v>
                      </c:pt>
                      <c:pt idx="106">
                        <c:v>25447</c:v>
                      </c:pt>
                      <c:pt idx="107">
                        <c:v>25477</c:v>
                      </c:pt>
                      <c:pt idx="108">
                        <c:v>25508</c:v>
                      </c:pt>
                      <c:pt idx="109">
                        <c:v>25538</c:v>
                      </c:pt>
                      <c:pt idx="110">
                        <c:v>25569</c:v>
                      </c:pt>
                      <c:pt idx="111">
                        <c:v>25600</c:v>
                      </c:pt>
                      <c:pt idx="112">
                        <c:v>25628</c:v>
                      </c:pt>
                      <c:pt idx="113">
                        <c:v>25659</c:v>
                      </c:pt>
                      <c:pt idx="114">
                        <c:v>25689</c:v>
                      </c:pt>
                      <c:pt idx="115">
                        <c:v>25720</c:v>
                      </c:pt>
                      <c:pt idx="116">
                        <c:v>25750</c:v>
                      </c:pt>
                      <c:pt idx="117">
                        <c:v>25781</c:v>
                      </c:pt>
                      <c:pt idx="118">
                        <c:v>25812</c:v>
                      </c:pt>
                      <c:pt idx="119">
                        <c:v>25842</c:v>
                      </c:pt>
                      <c:pt idx="120">
                        <c:v>25873</c:v>
                      </c:pt>
                      <c:pt idx="121">
                        <c:v>25903</c:v>
                      </c:pt>
                      <c:pt idx="122">
                        <c:v>25934</c:v>
                      </c:pt>
                      <c:pt idx="123">
                        <c:v>25965</c:v>
                      </c:pt>
                      <c:pt idx="124">
                        <c:v>25993</c:v>
                      </c:pt>
                      <c:pt idx="125">
                        <c:v>26024</c:v>
                      </c:pt>
                      <c:pt idx="126">
                        <c:v>26054</c:v>
                      </c:pt>
                      <c:pt idx="127">
                        <c:v>26085</c:v>
                      </c:pt>
                      <c:pt idx="128">
                        <c:v>26115</c:v>
                      </c:pt>
                      <c:pt idx="129">
                        <c:v>26146</c:v>
                      </c:pt>
                      <c:pt idx="130">
                        <c:v>26177</c:v>
                      </c:pt>
                      <c:pt idx="131">
                        <c:v>26207</c:v>
                      </c:pt>
                      <c:pt idx="132">
                        <c:v>26238</c:v>
                      </c:pt>
                      <c:pt idx="133">
                        <c:v>26268</c:v>
                      </c:pt>
                      <c:pt idx="134">
                        <c:v>26299</c:v>
                      </c:pt>
                      <c:pt idx="135">
                        <c:v>26330</c:v>
                      </c:pt>
                      <c:pt idx="136">
                        <c:v>26359</c:v>
                      </c:pt>
                      <c:pt idx="137">
                        <c:v>26390</c:v>
                      </c:pt>
                      <c:pt idx="138">
                        <c:v>26420</c:v>
                      </c:pt>
                      <c:pt idx="139">
                        <c:v>26451</c:v>
                      </c:pt>
                      <c:pt idx="140">
                        <c:v>26481</c:v>
                      </c:pt>
                      <c:pt idx="141">
                        <c:v>26512</c:v>
                      </c:pt>
                      <c:pt idx="142">
                        <c:v>26543</c:v>
                      </c:pt>
                      <c:pt idx="143">
                        <c:v>26573</c:v>
                      </c:pt>
                      <c:pt idx="144">
                        <c:v>26604</c:v>
                      </c:pt>
                      <c:pt idx="145">
                        <c:v>26634</c:v>
                      </c:pt>
                      <c:pt idx="146">
                        <c:v>26665</c:v>
                      </c:pt>
                      <c:pt idx="147">
                        <c:v>26696</c:v>
                      </c:pt>
                      <c:pt idx="148">
                        <c:v>26724</c:v>
                      </c:pt>
                      <c:pt idx="149">
                        <c:v>26755</c:v>
                      </c:pt>
                      <c:pt idx="150">
                        <c:v>26785</c:v>
                      </c:pt>
                      <c:pt idx="151">
                        <c:v>26816</c:v>
                      </c:pt>
                      <c:pt idx="152">
                        <c:v>26846</c:v>
                      </c:pt>
                      <c:pt idx="153">
                        <c:v>26877</c:v>
                      </c:pt>
                      <c:pt idx="154">
                        <c:v>26908</c:v>
                      </c:pt>
                      <c:pt idx="155">
                        <c:v>26938</c:v>
                      </c:pt>
                      <c:pt idx="156">
                        <c:v>26969</c:v>
                      </c:pt>
                      <c:pt idx="157">
                        <c:v>26999</c:v>
                      </c:pt>
                      <c:pt idx="158">
                        <c:v>27030</c:v>
                      </c:pt>
                      <c:pt idx="159">
                        <c:v>27061</c:v>
                      </c:pt>
                      <c:pt idx="160">
                        <c:v>27089</c:v>
                      </c:pt>
                      <c:pt idx="161">
                        <c:v>27120</c:v>
                      </c:pt>
                      <c:pt idx="162">
                        <c:v>27150</c:v>
                      </c:pt>
                      <c:pt idx="163">
                        <c:v>27181</c:v>
                      </c:pt>
                      <c:pt idx="164">
                        <c:v>27211</c:v>
                      </c:pt>
                      <c:pt idx="165">
                        <c:v>27242</c:v>
                      </c:pt>
                      <c:pt idx="166">
                        <c:v>27273</c:v>
                      </c:pt>
                      <c:pt idx="167">
                        <c:v>27303</c:v>
                      </c:pt>
                      <c:pt idx="168">
                        <c:v>27334</c:v>
                      </c:pt>
                      <c:pt idx="169">
                        <c:v>27364</c:v>
                      </c:pt>
                      <c:pt idx="170">
                        <c:v>27395</c:v>
                      </c:pt>
                      <c:pt idx="171">
                        <c:v>27426</c:v>
                      </c:pt>
                      <c:pt idx="172">
                        <c:v>27454</c:v>
                      </c:pt>
                      <c:pt idx="173">
                        <c:v>27485</c:v>
                      </c:pt>
                      <c:pt idx="174">
                        <c:v>27515</c:v>
                      </c:pt>
                      <c:pt idx="175">
                        <c:v>27546</c:v>
                      </c:pt>
                      <c:pt idx="176">
                        <c:v>27576</c:v>
                      </c:pt>
                      <c:pt idx="177">
                        <c:v>27607</c:v>
                      </c:pt>
                      <c:pt idx="178">
                        <c:v>27638</c:v>
                      </c:pt>
                      <c:pt idx="179">
                        <c:v>27668</c:v>
                      </c:pt>
                      <c:pt idx="180">
                        <c:v>27699</c:v>
                      </c:pt>
                      <c:pt idx="181">
                        <c:v>27729</c:v>
                      </c:pt>
                      <c:pt idx="182">
                        <c:v>27760</c:v>
                      </c:pt>
                      <c:pt idx="183">
                        <c:v>27791</c:v>
                      </c:pt>
                      <c:pt idx="184">
                        <c:v>27820</c:v>
                      </c:pt>
                      <c:pt idx="185">
                        <c:v>27851</c:v>
                      </c:pt>
                      <c:pt idx="186">
                        <c:v>27881</c:v>
                      </c:pt>
                      <c:pt idx="187">
                        <c:v>27912</c:v>
                      </c:pt>
                      <c:pt idx="188">
                        <c:v>27942</c:v>
                      </c:pt>
                      <c:pt idx="189">
                        <c:v>27973</c:v>
                      </c:pt>
                      <c:pt idx="190">
                        <c:v>28004</c:v>
                      </c:pt>
                      <c:pt idx="191">
                        <c:v>28034</c:v>
                      </c:pt>
                      <c:pt idx="192">
                        <c:v>28065</c:v>
                      </c:pt>
                      <c:pt idx="193">
                        <c:v>28095</c:v>
                      </c:pt>
                      <c:pt idx="194">
                        <c:v>27760</c:v>
                      </c:pt>
                      <c:pt idx="195">
                        <c:v>28157</c:v>
                      </c:pt>
                      <c:pt idx="196">
                        <c:v>28185</c:v>
                      </c:pt>
                      <c:pt idx="197">
                        <c:v>28216</c:v>
                      </c:pt>
                      <c:pt idx="198">
                        <c:v>28246</c:v>
                      </c:pt>
                      <c:pt idx="199">
                        <c:v>28277</c:v>
                      </c:pt>
                      <c:pt idx="200">
                        <c:v>28307</c:v>
                      </c:pt>
                      <c:pt idx="201">
                        <c:v>28338</c:v>
                      </c:pt>
                      <c:pt idx="202">
                        <c:v>28369</c:v>
                      </c:pt>
                      <c:pt idx="203">
                        <c:v>28399</c:v>
                      </c:pt>
                      <c:pt idx="204">
                        <c:v>28430</c:v>
                      </c:pt>
                      <c:pt idx="205">
                        <c:v>28460</c:v>
                      </c:pt>
                      <c:pt idx="206">
                        <c:v>28491</c:v>
                      </c:pt>
                      <c:pt idx="207">
                        <c:v>28522</c:v>
                      </c:pt>
                      <c:pt idx="208">
                        <c:v>28550</c:v>
                      </c:pt>
                      <c:pt idx="209">
                        <c:v>28581</c:v>
                      </c:pt>
                      <c:pt idx="210">
                        <c:v>28611</c:v>
                      </c:pt>
                      <c:pt idx="211">
                        <c:v>28642</c:v>
                      </c:pt>
                      <c:pt idx="212">
                        <c:v>28672</c:v>
                      </c:pt>
                      <c:pt idx="213">
                        <c:v>28703</c:v>
                      </c:pt>
                      <c:pt idx="214">
                        <c:v>28734</c:v>
                      </c:pt>
                      <c:pt idx="215">
                        <c:v>28764</c:v>
                      </c:pt>
                      <c:pt idx="216">
                        <c:v>28795</c:v>
                      </c:pt>
                      <c:pt idx="217">
                        <c:v>28825</c:v>
                      </c:pt>
                      <c:pt idx="218">
                        <c:v>28856</c:v>
                      </c:pt>
                      <c:pt idx="219">
                        <c:v>28887</c:v>
                      </c:pt>
                      <c:pt idx="220">
                        <c:v>28915</c:v>
                      </c:pt>
                      <c:pt idx="221">
                        <c:v>28946</c:v>
                      </c:pt>
                      <c:pt idx="222">
                        <c:v>28976</c:v>
                      </c:pt>
                      <c:pt idx="223">
                        <c:v>29007</c:v>
                      </c:pt>
                      <c:pt idx="224">
                        <c:v>29037</c:v>
                      </c:pt>
                      <c:pt idx="225">
                        <c:v>29068</c:v>
                      </c:pt>
                      <c:pt idx="226">
                        <c:v>29099</c:v>
                      </c:pt>
                      <c:pt idx="227">
                        <c:v>29129</c:v>
                      </c:pt>
                      <c:pt idx="228">
                        <c:v>29160</c:v>
                      </c:pt>
                      <c:pt idx="229">
                        <c:v>29190</c:v>
                      </c:pt>
                      <c:pt idx="230">
                        <c:v>29221</c:v>
                      </c:pt>
                      <c:pt idx="231">
                        <c:v>29252</c:v>
                      </c:pt>
                      <c:pt idx="232">
                        <c:v>29281</c:v>
                      </c:pt>
                      <c:pt idx="233">
                        <c:v>29312</c:v>
                      </c:pt>
                      <c:pt idx="234">
                        <c:v>29342</c:v>
                      </c:pt>
                      <c:pt idx="235">
                        <c:v>29373</c:v>
                      </c:pt>
                      <c:pt idx="236">
                        <c:v>29403</c:v>
                      </c:pt>
                      <c:pt idx="237">
                        <c:v>29434</c:v>
                      </c:pt>
                      <c:pt idx="238">
                        <c:v>29465</c:v>
                      </c:pt>
                      <c:pt idx="239">
                        <c:v>29495</c:v>
                      </c:pt>
                      <c:pt idx="240">
                        <c:v>29526</c:v>
                      </c:pt>
                      <c:pt idx="241">
                        <c:v>29556</c:v>
                      </c:pt>
                      <c:pt idx="242">
                        <c:v>29587</c:v>
                      </c:pt>
                      <c:pt idx="243">
                        <c:v>29618</c:v>
                      </c:pt>
                      <c:pt idx="244">
                        <c:v>29646</c:v>
                      </c:pt>
                      <c:pt idx="245">
                        <c:v>29677</c:v>
                      </c:pt>
                      <c:pt idx="246">
                        <c:v>29707</c:v>
                      </c:pt>
                      <c:pt idx="247">
                        <c:v>29738</c:v>
                      </c:pt>
                      <c:pt idx="248">
                        <c:v>29768</c:v>
                      </c:pt>
                      <c:pt idx="249">
                        <c:v>29799</c:v>
                      </c:pt>
                      <c:pt idx="250">
                        <c:v>29830</c:v>
                      </c:pt>
                      <c:pt idx="251">
                        <c:v>29860</c:v>
                      </c:pt>
                      <c:pt idx="252">
                        <c:v>29891</c:v>
                      </c:pt>
                      <c:pt idx="253">
                        <c:v>29921</c:v>
                      </c:pt>
                      <c:pt idx="254">
                        <c:v>29952</c:v>
                      </c:pt>
                      <c:pt idx="255">
                        <c:v>29983</c:v>
                      </c:pt>
                      <c:pt idx="256">
                        <c:v>30011</c:v>
                      </c:pt>
                      <c:pt idx="257">
                        <c:v>30042</c:v>
                      </c:pt>
                      <c:pt idx="258">
                        <c:v>30072</c:v>
                      </c:pt>
                      <c:pt idx="259">
                        <c:v>30103</c:v>
                      </c:pt>
                      <c:pt idx="260">
                        <c:v>30133</c:v>
                      </c:pt>
                      <c:pt idx="261">
                        <c:v>30164</c:v>
                      </c:pt>
                      <c:pt idx="262">
                        <c:v>30195</c:v>
                      </c:pt>
                      <c:pt idx="263">
                        <c:v>30225</c:v>
                      </c:pt>
                      <c:pt idx="264">
                        <c:v>30256</c:v>
                      </c:pt>
                      <c:pt idx="265">
                        <c:v>30286</c:v>
                      </c:pt>
                      <c:pt idx="266">
                        <c:v>30317</c:v>
                      </c:pt>
                      <c:pt idx="267">
                        <c:v>30348</c:v>
                      </c:pt>
                      <c:pt idx="268">
                        <c:v>30376</c:v>
                      </c:pt>
                      <c:pt idx="269">
                        <c:v>30407</c:v>
                      </c:pt>
                      <c:pt idx="270">
                        <c:v>30437</c:v>
                      </c:pt>
                      <c:pt idx="271">
                        <c:v>30468</c:v>
                      </c:pt>
                      <c:pt idx="272">
                        <c:v>30498</c:v>
                      </c:pt>
                      <c:pt idx="273">
                        <c:v>30529</c:v>
                      </c:pt>
                      <c:pt idx="274">
                        <c:v>30560</c:v>
                      </c:pt>
                      <c:pt idx="275">
                        <c:v>30590</c:v>
                      </c:pt>
                      <c:pt idx="276">
                        <c:v>30621</c:v>
                      </c:pt>
                      <c:pt idx="277">
                        <c:v>30651</c:v>
                      </c:pt>
                      <c:pt idx="278">
                        <c:v>30682</c:v>
                      </c:pt>
                      <c:pt idx="279">
                        <c:v>30713</c:v>
                      </c:pt>
                      <c:pt idx="280">
                        <c:v>30742</c:v>
                      </c:pt>
                      <c:pt idx="281">
                        <c:v>30773</c:v>
                      </c:pt>
                      <c:pt idx="282">
                        <c:v>30803</c:v>
                      </c:pt>
                      <c:pt idx="283">
                        <c:v>30834</c:v>
                      </c:pt>
                      <c:pt idx="284">
                        <c:v>30864</c:v>
                      </c:pt>
                      <c:pt idx="285">
                        <c:v>30895</c:v>
                      </c:pt>
                      <c:pt idx="286">
                        <c:v>30926</c:v>
                      </c:pt>
                      <c:pt idx="287">
                        <c:v>30956</c:v>
                      </c:pt>
                      <c:pt idx="288">
                        <c:v>30987</c:v>
                      </c:pt>
                      <c:pt idx="289">
                        <c:v>31017</c:v>
                      </c:pt>
                      <c:pt idx="290">
                        <c:v>31048</c:v>
                      </c:pt>
                      <c:pt idx="291">
                        <c:v>31079</c:v>
                      </c:pt>
                      <c:pt idx="292">
                        <c:v>31107</c:v>
                      </c:pt>
                      <c:pt idx="293">
                        <c:v>31138</c:v>
                      </c:pt>
                      <c:pt idx="294">
                        <c:v>31168</c:v>
                      </c:pt>
                      <c:pt idx="295">
                        <c:v>31199</c:v>
                      </c:pt>
                      <c:pt idx="296">
                        <c:v>31229</c:v>
                      </c:pt>
                      <c:pt idx="297">
                        <c:v>31260</c:v>
                      </c:pt>
                      <c:pt idx="298">
                        <c:v>31291</c:v>
                      </c:pt>
                      <c:pt idx="299">
                        <c:v>31321</c:v>
                      </c:pt>
                      <c:pt idx="300">
                        <c:v>31352</c:v>
                      </c:pt>
                      <c:pt idx="301">
                        <c:v>31382</c:v>
                      </c:pt>
                      <c:pt idx="302">
                        <c:v>31413</c:v>
                      </c:pt>
                      <c:pt idx="303">
                        <c:v>31444</c:v>
                      </c:pt>
                      <c:pt idx="304">
                        <c:v>31472</c:v>
                      </c:pt>
                      <c:pt idx="305">
                        <c:v>31503</c:v>
                      </c:pt>
                      <c:pt idx="306">
                        <c:v>31533</c:v>
                      </c:pt>
                      <c:pt idx="307">
                        <c:v>31564</c:v>
                      </c:pt>
                      <c:pt idx="308">
                        <c:v>31594</c:v>
                      </c:pt>
                      <c:pt idx="309">
                        <c:v>31625</c:v>
                      </c:pt>
                      <c:pt idx="310">
                        <c:v>31656</c:v>
                      </c:pt>
                      <c:pt idx="311">
                        <c:v>31686</c:v>
                      </c:pt>
                      <c:pt idx="312">
                        <c:v>31717</c:v>
                      </c:pt>
                      <c:pt idx="313">
                        <c:v>31747</c:v>
                      </c:pt>
                      <c:pt idx="314">
                        <c:v>31778</c:v>
                      </c:pt>
                      <c:pt idx="315">
                        <c:v>31809</c:v>
                      </c:pt>
                      <c:pt idx="316">
                        <c:v>31837</c:v>
                      </c:pt>
                      <c:pt idx="317">
                        <c:v>31868</c:v>
                      </c:pt>
                      <c:pt idx="318">
                        <c:v>31898</c:v>
                      </c:pt>
                      <c:pt idx="319">
                        <c:v>31929</c:v>
                      </c:pt>
                      <c:pt idx="320">
                        <c:v>31959</c:v>
                      </c:pt>
                      <c:pt idx="321">
                        <c:v>31990</c:v>
                      </c:pt>
                      <c:pt idx="322">
                        <c:v>32021</c:v>
                      </c:pt>
                      <c:pt idx="323">
                        <c:v>32051</c:v>
                      </c:pt>
                      <c:pt idx="324">
                        <c:v>32082</c:v>
                      </c:pt>
                      <c:pt idx="325">
                        <c:v>32112</c:v>
                      </c:pt>
                      <c:pt idx="326">
                        <c:v>32143</c:v>
                      </c:pt>
                      <c:pt idx="327">
                        <c:v>32174</c:v>
                      </c:pt>
                      <c:pt idx="328">
                        <c:v>32203</c:v>
                      </c:pt>
                      <c:pt idx="329">
                        <c:v>32234</c:v>
                      </c:pt>
                      <c:pt idx="330">
                        <c:v>32264</c:v>
                      </c:pt>
                      <c:pt idx="331">
                        <c:v>32295</c:v>
                      </c:pt>
                      <c:pt idx="332">
                        <c:v>32325</c:v>
                      </c:pt>
                      <c:pt idx="333">
                        <c:v>32356</c:v>
                      </c:pt>
                      <c:pt idx="334">
                        <c:v>32387</c:v>
                      </c:pt>
                      <c:pt idx="335">
                        <c:v>32417</c:v>
                      </c:pt>
                      <c:pt idx="336">
                        <c:v>32448</c:v>
                      </c:pt>
                      <c:pt idx="337">
                        <c:v>32478</c:v>
                      </c:pt>
                      <c:pt idx="338">
                        <c:v>32509</c:v>
                      </c:pt>
                      <c:pt idx="339">
                        <c:v>32540</c:v>
                      </c:pt>
                      <c:pt idx="340">
                        <c:v>32568</c:v>
                      </c:pt>
                      <c:pt idx="341">
                        <c:v>32599</c:v>
                      </c:pt>
                      <c:pt idx="342">
                        <c:v>32629</c:v>
                      </c:pt>
                      <c:pt idx="343">
                        <c:v>32660</c:v>
                      </c:pt>
                      <c:pt idx="344">
                        <c:v>32690</c:v>
                      </c:pt>
                      <c:pt idx="345">
                        <c:v>32721</c:v>
                      </c:pt>
                      <c:pt idx="346">
                        <c:v>32752</c:v>
                      </c:pt>
                      <c:pt idx="347">
                        <c:v>32782</c:v>
                      </c:pt>
                      <c:pt idx="348">
                        <c:v>32813</c:v>
                      </c:pt>
                      <c:pt idx="349">
                        <c:v>32843</c:v>
                      </c:pt>
                      <c:pt idx="350">
                        <c:v>32874</c:v>
                      </c:pt>
                      <c:pt idx="351">
                        <c:v>32905</c:v>
                      </c:pt>
                      <c:pt idx="352">
                        <c:v>32933</c:v>
                      </c:pt>
                      <c:pt idx="353">
                        <c:v>32964</c:v>
                      </c:pt>
                      <c:pt idx="354">
                        <c:v>32994</c:v>
                      </c:pt>
                      <c:pt idx="355">
                        <c:v>33025</c:v>
                      </c:pt>
                      <c:pt idx="356">
                        <c:v>33055</c:v>
                      </c:pt>
                      <c:pt idx="357">
                        <c:v>33086</c:v>
                      </c:pt>
                      <c:pt idx="358">
                        <c:v>33117</c:v>
                      </c:pt>
                      <c:pt idx="359">
                        <c:v>33147</c:v>
                      </c:pt>
                      <c:pt idx="360">
                        <c:v>33178</c:v>
                      </c:pt>
                      <c:pt idx="361">
                        <c:v>33208</c:v>
                      </c:pt>
                      <c:pt idx="362">
                        <c:v>33239</c:v>
                      </c:pt>
                      <c:pt idx="363">
                        <c:v>33270</c:v>
                      </c:pt>
                      <c:pt idx="364">
                        <c:v>33298</c:v>
                      </c:pt>
                      <c:pt idx="365">
                        <c:v>33329</c:v>
                      </c:pt>
                      <c:pt idx="366">
                        <c:v>33359</c:v>
                      </c:pt>
                      <c:pt idx="367">
                        <c:v>33390</c:v>
                      </c:pt>
                      <c:pt idx="368">
                        <c:v>33420</c:v>
                      </c:pt>
                      <c:pt idx="369">
                        <c:v>33451</c:v>
                      </c:pt>
                      <c:pt idx="370">
                        <c:v>33482</c:v>
                      </c:pt>
                      <c:pt idx="371">
                        <c:v>33512</c:v>
                      </c:pt>
                      <c:pt idx="372">
                        <c:v>33543</c:v>
                      </c:pt>
                      <c:pt idx="373">
                        <c:v>33573</c:v>
                      </c:pt>
                      <c:pt idx="374">
                        <c:v>33604</c:v>
                      </c:pt>
                      <c:pt idx="375">
                        <c:v>33635</c:v>
                      </c:pt>
                      <c:pt idx="376">
                        <c:v>33664</c:v>
                      </c:pt>
                      <c:pt idx="377">
                        <c:v>33695</c:v>
                      </c:pt>
                      <c:pt idx="378">
                        <c:v>33725</c:v>
                      </c:pt>
                      <c:pt idx="379">
                        <c:v>33756</c:v>
                      </c:pt>
                      <c:pt idx="380">
                        <c:v>33786</c:v>
                      </c:pt>
                      <c:pt idx="381">
                        <c:v>33817</c:v>
                      </c:pt>
                      <c:pt idx="382">
                        <c:v>33848</c:v>
                      </c:pt>
                      <c:pt idx="383">
                        <c:v>33878</c:v>
                      </c:pt>
                      <c:pt idx="384">
                        <c:v>33909</c:v>
                      </c:pt>
                      <c:pt idx="385">
                        <c:v>33939</c:v>
                      </c:pt>
                      <c:pt idx="386">
                        <c:v>33970</c:v>
                      </c:pt>
                      <c:pt idx="387">
                        <c:v>34001</c:v>
                      </c:pt>
                      <c:pt idx="388">
                        <c:v>34029</c:v>
                      </c:pt>
                      <c:pt idx="389">
                        <c:v>34060</c:v>
                      </c:pt>
                      <c:pt idx="390">
                        <c:v>34090</c:v>
                      </c:pt>
                      <c:pt idx="391">
                        <c:v>34121</c:v>
                      </c:pt>
                      <c:pt idx="392">
                        <c:v>34151</c:v>
                      </c:pt>
                      <c:pt idx="393">
                        <c:v>34182</c:v>
                      </c:pt>
                      <c:pt idx="394">
                        <c:v>34213</c:v>
                      </c:pt>
                      <c:pt idx="395">
                        <c:v>34243</c:v>
                      </c:pt>
                      <c:pt idx="396">
                        <c:v>34274</c:v>
                      </c:pt>
                      <c:pt idx="397">
                        <c:v>34304</c:v>
                      </c:pt>
                      <c:pt idx="398">
                        <c:v>34335</c:v>
                      </c:pt>
                      <c:pt idx="399">
                        <c:v>34366</c:v>
                      </c:pt>
                      <c:pt idx="400">
                        <c:v>34394</c:v>
                      </c:pt>
                      <c:pt idx="401">
                        <c:v>34425</c:v>
                      </c:pt>
                      <c:pt idx="402">
                        <c:v>34455</c:v>
                      </c:pt>
                      <c:pt idx="403">
                        <c:v>34486</c:v>
                      </c:pt>
                      <c:pt idx="404">
                        <c:v>34516</c:v>
                      </c:pt>
                      <c:pt idx="405">
                        <c:v>34547</c:v>
                      </c:pt>
                      <c:pt idx="406">
                        <c:v>34578</c:v>
                      </c:pt>
                      <c:pt idx="407">
                        <c:v>34608</c:v>
                      </c:pt>
                      <c:pt idx="408">
                        <c:v>34639</c:v>
                      </c:pt>
                      <c:pt idx="409">
                        <c:v>34669</c:v>
                      </c:pt>
                      <c:pt idx="410">
                        <c:v>34700</c:v>
                      </c:pt>
                      <c:pt idx="411">
                        <c:v>34731</c:v>
                      </c:pt>
                      <c:pt idx="412">
                        <c:v>34759</c:v>
                      </c:pt>
                      <c:pt idx="413">
                        <c:v>34790</c:v>
                      </c:pt>
                      <c:pt idx="414">
                        <c:v>34820</c:v>
                      </c:pt>
                      <c:pt idx="415">
                        <c:v>34851</c:v>
                      </c:pt>
                      <c:pt idx="416">
                        <c:v>34881</c:v>
                      </c:pt>
                      <c:pt idx="417">
                        <c:v>34912</c:v>
                      </c:pt>
                      <c:pt idx="418">
                        <c:v>34943</c:v>
                      </c:pt>
                      <c:pt idx="419">
                        <c:v>34973</c:v>
                      </c:pt>
                      <c:pt idx="420">
                        <c:v>35004</c:v>
                      </c:pt>
                      <c:pt idx="421">
                        <c:v>35034</c:v>
                      </c:pt>
                      <c:pt idx="422">
                        <c:v>35065</c:v>
                      </c:pt>
                      <c:pt idx="423">
                        <c:v>35096</c:v>
                      </c:pt>
                      <c:pt idx="424">
                        <c:v>35125</c:v>
                      </c:pt>
                      <c:pt idx="425">
                        <c:v>35156</c:v>
                      </c:pt>
                      <c:pt idx="426">
                        <c:v>35186</c:v>
                      </c:pt>
                      <c:pt idx="427">
                        <c:v>35217</c:v>
                      </c:pt>
                      <c:pt idx="428">
                        <c:v>35247</c:v>
                      </c:pt>
                      <c:pt idx="429">
                        <c:v>35278</c:v>
                      </c:pt>
                      <c:pt idx="430">
                        <c:v>35309</c:v>
                      </c:pt>
                      <c:pt idx="431">
                        <c:v>35339</c:v>
                      </c:pt>
                      <c:pt idx="432">
                        <c:v>35370</c:v>
                      </c:pt>
                      <c:pt idx="433">
                        <c:v>35400</c:v>
                      </c:pt>
                      <c:pt idx="434">
                        <c:v>35431</c:v>
                      </c:pt>
                      <c:pt idx="435">
                        <c:v>35462</c:v>
                      </c:pt>
                      <c:pt idx="436">
                        <c:v>35490</c:v>
                      </c:pt>
                      <c:pt idx="437">
                        <c:v>35521</c:v>
                      </c:pt>
                      <c:pt idx="438">
                        <c:v>35551</c:v>
                      </c:pt>
                      <c:pt idx="439">
                        <c:v>35582</c:v>
                      </c:pt>
                      <c:pt idx="440">
                        <c:v>35612</c:v>
                      </c:pt>
                      <c:pt idx="441">
                        <c:v>35643</c:v>
                      </c:pt>
                      <c:pt idx="442">
                        <c:v>35674</c:v>
                      </c:pt>
                      <c:pt idx="443">
                        <c:v>35704</c:v>
                      </c:pt>
                      <c:pt idx="444">
                        <c:v>35735</c:v>
                      </c:pt>
                      <c:pt idx="445">
                        <c:v>35765</c:v>
                      </c:pt>
                      <c:pt idx="446">
                        <c:v>35796</c:v>
                      </c:pt>
                      <c:pt idx="447">
                        <c:v>35827</c:v>
                      </c:pt>
                      <c:pt idx="448">
                        <c:v>35855</c:v>
                      </c:pt>
                      <c:pt idx="449">
                        <c:v>35886</c:v>
                      </c:pt>
                      <c:pt idx="450">
                        <c:v>35916</c:v>
                      </c:pt>
                      <c:pt idx="451">
                        <c:v>35947</c:v>
                      </c:pt>
                      <c:pt idx="452">
                        <c:v>35977</c:v>
                      </c:pt>
                      <c:pt idx="453">
                        <c:v>36008</c:v>
                      </c:pt>
                      <c:pt idx="454">
                        <c:v>36039</c:v>
                      </c:pt>
                      <c:pt idx="455">
                        <c:v>36069</c:v>
                      </c:pt>
                      <c:pt idx="456">
                        <c:v>36100</c:v>
                      </c:pt>
                      <c:pt idx="457">
                        <c:v>36130</c:v>
                      </c:pt>
                      <c:pt idx="458">
                        <c:v>36161</c:v>
                      </c:pt>
                      <c:pt idx="459">
                        <c:v>36192</c:v>
                      </c:pt>
                      <c:pt idx="460">
                        <c:v>36220</c:v>
                      </c:pt>
                      <c:pt idx="461">
                        <c:v>36251</c:v>
                      </c:pt>
                      <c:pt idx="462">
                        <c:v>36281</c:v>
                      </c:pt>
                      <c:pt idx="463">
                        <c:v>36312</c:v>
                      </c:pt>
                      <c:pt idx="464">
                        <c:v>36342</c:v>
                      </c:pt>
                      <c:pt idx="465">
                        <c:v>36373</c:v>
                      </c:pt>
                      <c:pt idx="466">
                        <c:v>36404</c:v>
                      </c:pt>
                      <c:pt idx="467">
                        <c:v>36434</c:v>
                      </c:pt>
                      <c:pt idx="468">
                        <c:v>36465</c:v>
                      </c:pt>
                      <c:pt idx="469">
                        <c:v>36495</c:v>
                      </c:pt>
                      <c:pt idx="470">
                        <c:v>36526</c:v>
                      </c:pt>
                      <c:pt idx="471">
                        <c:v>36557</c:v>
                      </c:pt>
                      <c:pt idx="472">
                        <c:v>36586</c:v>
                      </c:pt>
                      <c:pt idx="473">
                        <c:v>36617</c:v>
                      </c:pt>
                      <c:pt idx="474">
                        <c:v>36647</c:v>
                      </c:pt>
                      <c:pt idx="475">
                        <c:v>36678</c:v>
                      </c:pt>
                      <c:pt idx="476">
                        <c:v>36708</c:v>
                      </c:pt>
                      <c:pt idx="477">
                        <c:v>36739</c:v>
                      </c:pt>
                      <c:pt idx="478">
                        <c:v>36770</c:v>
                      </c:pt>
                      <c:pt idx="479">
                        <c:v>36800</c:v>
                      </c:pt>
                      <c:pt idx="480">
                        <c:v>36831</c:v>
                      </c:pt>
                      <c:pt idx="481">
                        <c:v>36861</c:v>
                      </c:pt>
                      <c:pt idx="482">
                        <c:v>36892</c:v>
                      </c:pt>
                      <c:pt idx="483">
                        <c:v>36923</c:v>
                      </c:pt>
                      <c:pt idx="484">
                        <c:v>36951</c:v>
                      </c:pt>
                      <c:pt idx="485">
                        <c:v>36982</c:v>
                      </c:pt>
                      <c:pt idx="486">
                        <c:v>37012</c:v>
                      </c:pt>
                      <c:pt idx="487">
                        <c:v>37043</c:v>
                      </c:pt>
                      <c:pt idx="488">
                        <c:v>37073</c:v>
                      </c:pt>
                      <c:pt idx="489">
                        <c:v>37104</c:v>
                      </c:pt>
                      <c:pt idx="490">
                        <c:v>37135</c:v>
                      </c:pt>
                      <c:pt idx="491">
                        <c:v>37165</c:v>
                      </c:pt>
                      <c:pt idx="492">
                        <c:v>37196</c:v>
                      </c:pt>
                      <c:pt idx="493">
                        <c:v>37226</c:v>
                      </c:pt>
                      <c:pt idx="494">
                        <c:v>37257</c:v>
                      </c:pt>
                      <c:pt idx="495">
                        <c:v>37288</c:v>
                      </c:pt>
                      <c:pt idx="496">
                        <c:v>37316</c:v>
                      </c:pt>
                      <c:pt idx="497">
                        <c:v>37347</c:v>
                      </c:pt>
                      <c:pt idx="498">
                        <c:v>37377</c:v>
                      </c:pt>
                      <c:pt idx="499">
                        <c:v>37408</c:v>
                      </c:pt>
                      <c:pt idx="500">
                        <c:v>37438</c:v>
                      </c:pt>
                      <c:pt idx="501">
                        <c:v>37469</c:v>
                      </c:pt>
                      <c:pt idx="502">
                        <c:v>37500</c:v>
                      </c:pt>
                      <c:pt idx="503">
                        <c:v>37530</c:v>
                      </c:pt>
                      <c:pt idx="504">
                        <c:v>37561</c:v>
                      </c:pt>
                      <c:pt idx="505">
                        <c:v>37591</c:v>
                      </c:pt>
                      <c:pt idx="506">
                        <c:v>37622</c:v>
                      </c:pt>
                      <c:pt idx="507">
                        <c:v>37653</c:v>
                      </c:pt>
                      <c:pt idx="508">
                        <c:v>37681</c:v>
                      </c:pt>
                      <c:pt idx="509">
                        <c:v>37712</c:v>
                      </c:pt>
                      <c:pt idx="510">
                        <c:v>37742</c:v>
                      </c:pt>
                      <c:pt idx="511">
                        <c:v>37773</c:v>
                      </c:pt>
                      <c:pt idx="512">
                        <c:v>37803</c:v>
                      </c:pt>
                      <c:pt idx="513">
                        <c:v>37834</c:v>
                      </c:pt>
                      <c:pt idx="514">
                        <c:v>37865</c:v>
                      </c:pt>
                      <c:pt idx="515">
                        <c:v>37895</c:v>
                      </c:pt>
                      <c:pt idx="516">
                        <c:v>37926</c:v>
                      </c:pt>
                      <c:pt idx="517">
                        <c:v>37956</c:v>
                      </c:pt>
                      <c:pt idx="518">
                        <c:v>37987</c:v>
                      </c:pt>
                      <c:pt idx="519">
                        <c:v>38018</c:v>
                      </c:pt>
                      <c:pt idx="520">
                        <c:v>38047</c:v>
                      </c:pt>
                      <c:pt idx="521">
                        <c:v>38078</c:v>
                      </c:pt>
                      <c:pt idx="522">
                        <c:v>38108</c:v>
                      </c:pt>
                      <c:pt idx="523">
                        <c:v>38139</c:v>
                      </c:pt>
                      <c:pt idx="524">
                        <c:v>38169</c:v>
                      </c:pt>
                      <c:pt idx="525">
                        <c:v>38200</c:v>
                      </c:pt>
                      <c:pt idx="526">
                        <c:v>38231</c:v>
                      </c:pt>
                      <c:pt idx="527">
                        <c:v>38261</c:v>
                      </c:pt>
                      <c:pt idx="528">
                        <c:v>38292</c:v>
                      </c:pt>
                      <c:pt idx="529">
                        <c:v>38322</c:v>
                      </c:pt>
                      <c:pt idx="530">
                        <c:v>38353</c:v>
                      </c:pt>
                      <c:pt idx="531">
                        <c:v>38384</c:v>
                      </c:pt>
                      <c:pt idx="532">
                        <c:v>38412</c:v>
                      </c:pt>
                      <c:pt idx="533">
                        <c:v>38443</c:v>
                      </c:pt>
                      <c:pt idx="534">
                        <c:v>38473</c:v>
                      </c:pt>
                      <c:pt idx="535">
                        <c:v>38504</c:v>
                      </c:pt>
                      <c:pt idx="536">
                        <c:v>38534</c:v>
                      </c:pt>
                      <c:pt idx="537">
                        <c:v>38565</c:v>
                      </c:pt>
                      <c:pt idx="538">
                        <c:v>38596</c:v>
                      </c:pt>
                      <c:pt idx="539">
                        <c:v>38626</c:v>
                      </c:pt>
                      <c:pt idx="540">
                        <c:v>38657</c:v>
                      </c:pt>
                      <c:pt idx="541">
                        <c:v>38687</c:v>
                      </c:pt>
                      <c:pt idx="542">
                        <c:v>38718</c:v>
                      </c:pt>
                      <c:pt idx="543">
                        <c:v>38749</c:v>
                      </c:pt>
                      <c:pt idx="544">
                        <c:v>38777</c:v>
                      </c:pt>
                      <c:pt idx="545">
                        <c:v>38808</c:v>
                      </c:pt>
                      <c:pt idx="546">
                        <c:v>38838</c:v>
                      </c:pt>
                      <c:pt idx="547">
                        <c:v>38869</c:v>
                      </c:pt>
                      <c:pt idx="548">
                        <c:v>38899</c:v>
                      </c:pt>
                      <c:pt idx="549">
                        <c:v>38930</c:v>
                      </c:pt>
                      <c:pt idx="550">
                        <c:v>38961</c:v>
                      </c:pt>
                      <c:pt idx="551">
                        <c:v>38991</c:v>
                      </c:pt>
                      <c:pt idx="552">
                        <c:v>39022</c:v>
                      </c:pt>
                      <c:pt idx="553">
                        <c:v>39052</c:v>
                      </c:pt>
                      <c:pt idx="554">
                        <c:v>39083</c:v>
                      </c:pt>
                      <c:pt idx="555">
                        <c:v>39114</c:v>
                      </c:pt>
                      <c:pt idx="556">
                        <c:v>39142</c:v>
                      </c:pt>
                      <c:pt idx="557">
                        <c:v>39173</c:v>
                      </c:pt>
                      <c:pt idx="558">
                        <c:v>39203</c:v>
                      </c:pt>
                      <c:pt idx="559">
                        <c:v>39234</c:v>
                      </c:pt>
                      <c:pt idx="560">
                        <c:v>39264</c:v>
                      </c:pt>
                      <c:pt idx="561">
                        <c:v>39295</c:v>
                      </c:pt>
                      <c:pt idx="562">
                        <c:v>39326</c:v>
                      </c:pt>
                      <c:pt idx="563">
                        <c:v>39356</c:v>
                      </c:pt>
                      <c:pt idx="564">
                        <c:v>39387</c:v>
                      </c:pt>
                      <c:pt idx="565">
                        <c:v>39417</c:v>
                      </c:pt>
                      <c:pt idx="566">
                        <c:v>39448</c:v>
                      </c:pt>
                      <c:pt idx="567">
                        <c:v>39479</c:v>
                      </c:pt>
                      <c:pt idx="568">
                        <c:v>39508</c:v>
                      </c:pt>
                      <c:pt idx="569">
                        <c:v>39539</c:v>
                      </c:pt>
                      <c:pt idx="570">
                        <c:v>39569</c:v>
                      </c:pt>
                      <c:pt idx="571">
                        <c:v>39600</c:v>
                      </c:pt>
                      <c:pt idx="572">
                        <c:v>39630</c:v>
                      </c:pt>
                      <c:pt idx="573">
                        <c:v>39661</c:v>
                      </c:pt>
                      <c:pt idx="574">
                        <c:v>39692</c:v>
                      </c:pt>
                      <c:pt idx="575">
                        <c:v>39722</c:v>
                      </c:pt>
                      <c:pt idx="576">
                        <c:v>39753</c:v>
                      </c:pt>
                      <c:pt idx="577">
                        <c:v>39783</c:v>
                      </c:pt>
                      <c:pt idx="578">
                        <c:v>39814</c:v>
                      </c:pt>
                      <c:pt idx="579">
                        <c:v>39845</c:v>
                      </c:pt>
                      <c:pt idx="580">
                        <c:v>39873</c:v>
                      </c:pt>
                      <c:pt idx="581">
                        <c:v>39904</c:v>
                      </c:pt>
                      <c:pt idx="582">
                        <c:v>39934</c:v>
                      </c:pt>
                      <c:pt idx="583">
                        <c:v>39965</c:v>
                      </c:pt>
                      <c:pt idx="584">
                        <c:v>39995</c:v>
                      </c:pt>
                      <c:pt idx="585">
                        <c:v>40026</c:v>
                      </c:pt>
                      <c:pt idx="586">
                        <c:v>40057</c:v>
                      </c:pt>
                      <c:pt idx="587">
                        <c:v>40087</c:v>
                      </c:pt>
                      <c:pt idx="588">
                        <c:v>40118</c:v>
                      </c:pt>
                      <c:pt idx="589">
                        <c:v>40148</c:v>
                      </c:pt>
                      <c:pt idx="590">
                        <c:v>40179</c:v>
                      </c:pt>
                      <c:pt idx="591">
                        <c:v>40210</c:v>
                      </c:pt>
                      <c:pt idx="592">
                        <c:v>40238</c:v>
                      </c:pt>
                      <c:pt idx="593">
                        <c:v>40269</c:v>
                      </c:pt>
                      <c:pt idx="594">
                        <c:v>40299</c:v>
                      </c:pt>
                      <c:pt idx="595">
                        <c:v>40330</c:v>
                      </c:pt>
                      <c:pt idx="596">
                        <c:v>40360</c:v>
                      </c:pt>
                      <c:pt idx="597">
                        <c:v>40391</c:v>
                      </c:pt>
                      <c:pt idx="598">
                        <c:v>40422</c:v>
                      </c:pt>
                      <c:pt idx="599">
                        <c:v>40452</c:v>
                      </c:pt>
                      <c:pt idx="600">
                        <c:v>40483</c:v>
                      </c:pt>
                      <c:pt idx="601">
                        <c:v>40513</c:v>
                      </c:pt>
                      <c:pt idx="602">
                        <c:v>40544</c:v>
                      </c:pt>
                      <c:pt idx="603">
                        <c:v>40575</c:v>
                      </c:pt>
                      <c:pt idx="604">
                        <c:v>40603</c:v>
                      </c:pt>
                      <c:pt idx="605">
                        <c:v>40634</c:v>
                      </c:pt>
                      <c:pt idx="606">
                        <c:v>40664</c:v>
                      </c:pt>
                      <c:pt idx="607">
                        <c:v>40695</c:v>
                      </c:pt>
                      <c:pt idx="608">
                        <c:v>40725</c:v>
                      </c:pt>
                      <c:pt idx="609">
                        <c:v>40756</c:v>
                      </c:pt>
                      <c:pt idx="610">
                        <c:v>40787</c:v>
                      </c:pt>
                      <c:pt idx="611">
                        <c:v>40817</c:v>
                      </c:pt>
                      <c:pt idx="612">
                        <c:v>40848</c:v>
                      </c:pt>
                      <c:pt idx="613">
                        <c:v>40878</c:v>
                      </c:pt>
                      <c:pt idx="614">
                        <c:v>40909</c:v>
                      </c:pt>
                      <c:pt idx="615">
                        <c:v>40940</c:v>
                      </c:pt>
                      <c:pt idx="616">
                        <c:v>40969</c:v>
                      </c:pt>
                      <c:pt idx="617">
                        <c:v>41000</c:v>
                      </c:pt>
                      <c:pt idx="618">
                        <c:v>41030</c:v>
                      </c:pt>
                      <c:pt idx="619">
                        <c:v>41061</c:v>
                      </c:pt>
                      <c:pt idx="620">
                        <c:v>41091</c:v>
                      </c:pt>
                      <c:pt idx="621">
                        <c:v>41122</c:v>
                      </c:pt>
                      <c:pt idx="622">
                        <c:v>41153</c:v>
                      </c:pt>
                      <c:pt idx="623">
                        <c:v>41183</c:v>
                      </c:pt>
                      <c:pt idx="624">
                        <c:v>41214</c:v>
                      </c:pt>
                      <c:pt idx="625">
                        <c:v>41244</c:v>
                      </c:pt>
                      <c:pt idx="626">
                        <c:v>41275</c:v>
                      </c:pt>
                      <c:pt idx="627">
                        <c:v>41306</c:v>
                      </c:pt>
                      <c:pt idx="628">
                        <c:v>41334</c:v>
                      </c:pt>
                      <c:pt idx="629">
                        <c:v>41365</c:v>
                      </c:pt>
                      <c:pt idx="630">
                        <c:v>41395</c:v>
                      </c:pt>
                      <c:pt idx="631">
                        <c:v>41426</c:v>
                      </c:pt>
                      <c:pt idx="632">
                        <c:v>41456</c:v>
                      </c:pt>
                      <c:pt idx="633">
                        <c:v>41487</c:v>
                      </c:pt>
                      <c:pt idx="634">
                        <c:v>41518</c:v>
                      </c:pt>
                      <c:pt idx="635">
                        <c:v>41548</c:v>
                      </c:pt>
                      <c:pt idx="636">
                        <c:v>41579</c:v>
                      </c:pt>
                      <c:pt idx="637">
                        <c:v>41609</c:v>
                      </c:pt>
                      <c:pt idx="638">
                        <c:v>41640</c:v>
                      </c:pt>
                      <c:pt idx="639">
                        <c:v>41671</c:v>
                      </c:pt>
                      <c:pt idx="640">
                        <c:v>41699</c:v>
                      </c:pt>
                      <c:pt idx="641">
                        <c:v>41730</c:v>
                      </c:pt>
                      <c:pt idx="642">
                        <c:v>41760</c:v>
                      </c:pt>
                      <c:pt idx="643">
                        <c:v>41791</c:v>
                      </c:pt>
                      <c:pt idx="644">
                        <c:v>41821</c:v>
                      </c:pt>
                      <c:pt idx="645">
                        <c:v>41852</c:v>
                      </c:pt>
                      <c:pt idx="646">
                        <c:v>41883</c:v>
                      </c:pt>
                      <c:pt idx="647">
                        <c:v>41913</c:v>
                      </c:pt>
                      <c:pt idx="648">
                        <c:v>41944</c:v>
                      </c:pt>
                      <c:pt idx="649">
                        <c:v>41974</c:v>
                      </c:pt>
                      <c:pt idx="650">
                        <c:v>42005</c:v>
                      </c:pt>
                      <c:pt idx="651">
                        <c:v>42036</c:v>
                      </c:pt>
                      <c:pt idx="652">
                        <c:v>42064</c:v>
                      </c:pt>
                      <c:pt idx="653">
                        <c:v>42095</c:v>
                      </c:pt>
                      <c:pt idx="654">
                        <c:v>42125</c:v>
                      </c:pt>
                      <c:pt idx="655">
                        <c:v>42156</c:v>
                      </c:pt>
                      <c:pt idx="656">
                        <c:v>42186</c:v>
                      </c:pt>
                      <c:pt idx="657">
                        <c:v>42217</c:v>
                      </c:pt>
                      <c:pt idx="658">
                        <c:v>42248</c:v>
                      </c:pt>
                      <c:pt idx="659">
                        <c:v>42278</c:v>
                      </c:pt>
                      <c:pt idx="660">
                        <c:v>42309</c:v>
                      </c:pt>
                      <c:pt idx="661">
                        <c:v>42339</c:v>
                      </c:pt>
                      <c:pt idx="662">
                        <c:v>42370</c:v>
                      </c:pt>
                      <c:pt idx="663">
                        <c:v>42401</c:v>
                      </c:pt>
                      <c:pt idx="664">
                        <c:v>42430</c:v>
                      </c:pt>
                      <c:pt idx="665">
                        <c:v>42461</c:v>
                      </c:pt>
                      <c:pt idx="666">
                        <c:v>42491</c:v>
                      </c:pt>
                      <c:pt idx="667">
                        <c:v>42522</c:v>
                      </c:pt>
                      <c:pt idx="668">
                        <c:v>42552</c:v>
                      </c:pt>
                      <c:pt idx="669">
                        <c:v>42583</c:v>
                      </c:pt>
                      <c:pt idx="670">
                        <c:v>42614</c:v>
                      </c:pt>
                      <c:pt idx="671">
                        <c:v>42644</c:v>
                      </c:pt>
                      <c:pt idx="672">
                        <c:v>42675</c:v>
                      </c:pt>
                      <c:pt idx="673">
                        <c:v>42705</c:v>
                      </c:pt>
                      <c:pt idx="674">
                        <c:v>42736</c:v>
                      </c:pt>
                      <c:pt idx="675">
                        <c:v>42767</c:v>
                      </c:pt>
                      <c:pt idx="676">
                        <c:v>42795</c:v>
                      </c:pt>
                      <c:pt idx="677">
                        <c:v>42826</c:v>
                      </c:pt>
                      <c:pt idx="678">
                        <c:v>42856</c:v>
                      </c:pt>
                      <c:pt idx="679">
                        <c:v>42887</c:v>
                      </c:pt>
                      <c:pt idx="680">
                        <c:v>42917</c:v>
                      </c:pt>
                      <c:pt idx="681">
                        <c:v>42948</c:v>
                      </c:pt>
                      <c:pt idx="682">
                        <c:v>42979</c:v>
                      </c:pt>
                      <c:pt idx="683">
                        <c:v>43009</c:v>
                      </c:pt>
                      <c:pt idx="684">
                        <c:v>43040</c:v>
                      </c:pt>
                      <c:pt idx="685">
                        <c:v>43070</c:v>
                      </c:pt>
                      <c:pt idx="686">
                        <c:v>43101</c:v>
                      </c:pt>
                      <c:pt idx="687">
                        <c:v>43132</c:v>
                      </c:pt>
                      <c:pt idx="688">
                        <c:v>43160</c:v>
                      </c:pt>
                      <c:pt idx="689">
                        <c:v>43191</c:v>
                      </c:pt>
                      <c:pt idx="690">
                        <c:v>43221</c:v>
                      </c:pt>
                      <c:pt idx="691">
                        <c:v>43252</c:v>
                      </c:pt>
                      <c:pt idx="692">
                        <c:v>43282</c:v>
                      </c:pt>
                      <c:pt idx="693">
                        <c:v>43313</c:v>
                      </c:pt>
                      <c:pt idx="694">
                        <c:v>43344</c:v>
                      </c:pt>
                      <c:pt idx="695">
                        <c:v>43374</c:v>
                      </c:pt>
                      <c:pt idx="696">
                        <c:v>43405</c:v>
                      </c:pt>
                      <c:pt idx="697">
                        <c:v>43435</c:v>
                      </c:pt>
                      <c:pt idx="698">
                        <c:v>43466</c:v>
                      </c:pt>
                      <c:pt idx="699">
                        <c:v>43497</c:v>
                      </c:pt>
                      <c:pt idx="700">
                        <c:v>43525</c:v>
                      </c:pt>
                      <c:pt idx="701">
                        <c:v>43556</c:v>
                      </c:pt>
                      <c:pt idx="702">
                        <c:v>43586</c:v>
                      </c:pt>
                      <c:pt idx="703">
                        <c:v>43617</c:v>
                      </c:pt>
                      <c:pt idx="704">
                        <c:v>43647</c:v>
                      </c:pt>
                      <c:pt idx="705">
                        <c:v>43678</c:v>
                      </c:pt>
                      <c:pt idx="706">
                        <c:v>43709</c:v>
                      </c:pt>
                      <c:pt idx="707">
                        <c:v>43739</c:v>
                      </c:pt>
                      <c:pt idx="708">
                        <c:v>43770</c:v>
                      </c:pt>
                      <c:pt idx="709">
                        <c:v>43800</c:v>
                      </c:pt>
                      <c:pt idx="710">
                        <c:v>43831</c:v>
                      </c:pt>
                      <c:pt idx="711">
                        <c:v>43862</c:v>
                      </c:pt>
                      <c:pt idx="712">
                        <c:v>43891</c:v>
                      </c:pt>
                      <c:pt idx="713">
                        <c:v>43922</c:v>
                      </c:pt>
                      <c:pt idx="714">
                        <c:v>43952</c:v>
                      </c:pt>
                      <c:pt idx="715">
                        <c:v>43983</c:v>
                      </c:pt>
                      <c:pt idx="716">
                        <c:v>44013</c:v>
                      </c:pt>
                      <c:pt idx="717">
                        <c:v>44044</c:v>
                      </c:pt>
                      <c:pt idx="718">
                        <c:v>44075</c:v>
                      </c:pt>
                      <c:pt idx="719">
                        <c:v>44105</c:v>
                      </c:pt>
                      <c:pt idx="720">
                        <c:v>44136</c:v>
                      </c:pt>
                      <c:pt idx="721">
                        <c:v>44166</c:v>
                      </c:pt>
                      <c:pt idx="722">
                        <c:v>44197</c:v>
                      </c:pt>
                      <c:pt idx="723">
                        <c:v>44228</c:v>
                      </c:pt>
                      <c:pt idx="724">
                        <c:v>44256</c:v>
                      </c:pt>
                      <c:pt idx="725">
                        <c:v>44287</c:v>
                      </c:pt>
                      <c:pt idx="726">
                        <c:v>44317</c:v>
                      </c:pt>
                      <c:pt idx="727">
                        <c:v>44348</c:v>
                      </c:pt>
                      <c:pt idx="728">
                        <c:v>44378</c:v>
                      </c:pt>
                      <c:pt idx="729">
                        <c:v>44378</c:v>
                      </c:pt>
                      <c:pt idx="730">
                        <c:v>44409</c:v>
                      </c:pt>
                      <c:pt idx="731">
                        <c:v>44440</c:v>
                      </c:pt>
                      <c:pt idx="732">
                        <c:v>44470</c:v>
                      </c:pt>
                      <c:pt idx="733">
                        <c:v>44501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'Dati base'!$J$2:$J$735</c15:sqref>
                        </c15:formulaRef>
                      </c:ext>
                    </c:extLst>
                    <c:numCache>
                      <c:formatCode>General</c:formatCode>
                      <c:ptCount val="734"/>
                      <c:pt idx="0">
                        <c:v>200</c:v>
                      </c:pt>
                      <c:pt idx="1">
                        <c:v>200</c:v>
                      </c:pt>
                      <c:pt idx="2">
                        <c:v>200</c:v>
                      </c:pt>
                      <c:pt idx="3">
                        <c:v>200</c:v>
                      </c:pt>
                      <c:pt idx="4">
                        <c:v>200</c:v>
                      </c:pt>
                      <c:pt idx="5">
                        <c:v>200</c:v>
                      </c:pt>
                      <c:pt idx="6">
                        <c:v>200</c:v>
                      </c:pt>
                      <c:pt idx="7">
                        <c:v>200</c:v>
                      </c:pt>
                      <c:pt idx="8">
                        <c:v>200</c:v>
                      </c:pt>
                      <c:pt idx="9">
                        <c:v>200</c:v>
                      </c:pt>
                      <c:pt idx="10">
                        <c:v>200</c:v>
                      </c:pt>
                      <c:pt idx="11">
                        <c:v>200</c:v>
                      </c:pt>
                      <c:pt idx="12">
                        <c:v>200</c:v>
                      </c:pt>
                      <c:pt idx="13">
                        <c:v>200</c:v>
                      </c:pt>
                      <c:pt idx="14">
                        <c:v>200</c:v>
                      </c:pt>
                      <c:pt idx="15">
                        <c:v>200</c:v>
                      </c:pt>
                      <c:pt idx="16">
                        <c:v>200</c:v>
                      </c:pt>
                      <c:pt idx="17">
                        <c:v>200</c:v>
                      </c:pt>
                      <c:pt idx="18">
                        <c:v>200</c:v>
                      </c:pt>
                      <c:pt idx="19">
                        <c:v>200</c:v>
                      </c:pt>
                      <c:pt idx="20">
                        <c:v>200</c:v>
                      </c:pt>
                      <c:pt idx="21">
                        <c:v>200</c:v>
                      </c:pt>
                      <c:pt idx="22">
                        <c:v>200</c:v>
                      </c:pt>
                      <c:pt idx="23">
                        <c:v>200</c:v>
                      </c:pt>
                      <c:pt idx="24">
                        <c:v>200</c:v>
                      </c:pt>
                      <c:pt idx="25">
                        <c:v>200</c:v>
                      </c:pt>
                      <c:pt idx="26">
                        <c:v>200</c:v>
                      </c:pt>
                      <c:pt idx="27">
                        <c:v>200</c:v>
                      </c:pt>
                      <c:pt idx="28">
                        <c:v>200</c:v>
                      </c:pt>
                      <c:pt idx="29">
                        <c:v>200</c:v>
                      </c:pt>
                      <c:pt idx="30">
                        <c:v>200</c:v>
                      </c:pt>
                      <c:pt idx="31">
                        <c:v>200</c:v>
                      </c:pt>
                      <c:pt idx="32">
                        <c:v>200</c:v>
                      </c:pt>
                      <c:pt idx="33">
                        <c:v>200</c:v>
                      </c:pt>
                      <c:pt idx="34">
                        <c:v>200</c:v>
                      </c:pt>
                      <c:pt idx="35">
                        <c:v>200</c:v>
                      </c:pt>
                      <c:pt idx="36">
                        <c:v>200</c:v>
                      </c:pt>
                      <c:pt idx="37">
                        <c:v>200</c:v>
                      </c:pt>
                      <c:pt idx="38">
                        <c:v>200</c:v>
                      </c:pt>
                      <c:pt idx="39">
                        <c:v>200</c:v>
                      </c:pt>
                      <c:pt idx="40">
                        <c:v>200</c:v>
                      </c:pt>
                      <c:pt idx="41">
                        <c:v>200</c:v>
                      </c:pt>
                      <c:pt idx="42">
                        <c:v>200</c:v>
                      </c:pt>
                      <c:pt idx="43">
                        <c:v>200</c:v>
                      </c:pt>
                      <c:pt idx="44">
                        <c:v>200</c:v>
                      </c:pt>
                      <c:pt idx="45">
                        <c:v>200</c:v>
                      </c:pt>
                      <c:pt idx="46">
                        <c:v>200</c:v>
                      </c:pt>
                      <c:pt idx="47">
                        <c:v>200</c:v>
                      </c:pt>
                      <c:pt idx="48">
                        <c:v>200</c:v>
                      </c:pt>
                      <c:pt idx="49">
                        <c:v>200</c:v>
                      </c:pt>
                      <c:pt idx="50">
                        <c:v>200</c:v>
                      </c:pt>
                      <c:pt idx="51">
                        <c:v>200</c:v>
                      </c:pt>
                      <c:pt idx="52">
                        <c:v>200</c:v>
                      </c:pt>
                      <c:pt idx="53">
                        <c:v>200</c:v>
                      </c:pt>
                      <c:pt idx="54">
                        <c:v>200</c:v>
                      </c:pt>
                      <c:pt idx="55">
                        <c:v>200</c:v>
                      </c:pt>
                      <c:pt idx="56">
                        <c:v>200</c:v>
                      </c:pt>
                      <c:pt idx="57">
                        <c:v>200</c:v>
                      </c:pt>
                      <c:pt idx="58">
                        <c:v>200</c:v>
                      </c:pt>
                      <c:pt idx="59">
                        <c:v>200</c:v>
                      </c:pt>
                      <c:pt idx="60">
                        <c:v>200</c:v>
                      </c:pt>
                      <c:pt idx="61">
                        <c:v>200</c:v>
                      </c:pt>
                      <c:pt idx="62">
                        <c:v>200</c:v>
                      </c:pt>
                      <c:pt idx="63">
                        <c:v>200</c:v>
                      </c:pt>
                      <c:pt idx="64">
                        <c:v>200</c:v>
                      </c:pt>
                      <c:pt idx="65">
                        <c:v>200</c:v>
                      </c:pt>
                      <c:pt idx="66">
                        <c:v>200</c:v>
                      </c:pt>
                      <c:pt idx="67">
                        <c:v>200</c:v>
                      </c:pt>
                      <c:pt idx="68">
                        <c:v>200</c:v>
                      </c:pt>
                      <c:pt idx="69">
                        <c:v>200</c:v>
                      </c:pt>
                      <c:pt idx="70">
                        <c:v>200</c:v>
                      </c:pt>
                      <c:pt idx="71">
                        <c:v>200</c:v>
                      </c:pt>
                      <c:pt idx="72">
                        <c:v>200</c:v>
                      </c:pt>
                      <c:pt idx="73">
                        <c:v>200</c:v>
                      </c:pt>
                      <c:pt idx="74">
                        <c:v>200</c:v>
                      </c:pt>
                      <c:pt idx="75">
                        <c:v>200</c:v>
                      </c:pt>
                      <c:pt idx="76">
                        <c:v>200</c:v>
                      </c:pt>
                      <c:pt idx="77">
                        <c:v>200</c:v>
                      </c:pt>
                      <c:pt idx="78">
                        <c:v>200</c:v>
                      </c:pt>
                      <c:pt idx="79">
                        <c:v>200</c:v>
                      </c:pt>
                      <c:pt idx="80">
                        <c:v>200</c:v>
                      </c:pt>
                      <c:pt idx="81">
                        <c:v>200</c:v>
                      </c:pt>
                      <c:pt idx="82">
                        <c:v>200</c:v>
                      </c:pt>
                      <c:pt idx="83">
                        <c:v>200</c:v>
                      </c:pt>
                      <c:pt idx="84">
                        <c:v>200</c:v>
                      </c:pt>
                      <c:pt idx="85">
                        <c:v>200</c:v>
                      </c:pt>
                      <c:pt idx="86">
                        <c:v>200</c:v>
                      </c:pt>
                      <c:pt idx="87">
                        <c:v>200</c:v>
                      </c:pt>
                      <c:pt idx="88">
                        <c:v>200</c:v>
                      </c:pt>
                      <c:pt idx="89">
                        <c:v>200</c:v>
                      </c:pt>
                      <c:pt idx="90">
                        <c:v>200</c:v>
                      </c:pt>
                      <c:pt idx="91">
                        <c:v>200</c:v>
                      </c:pt>
                      <c:pt idx="92">
                        <c:v>200</c:v>
                      </c:pt>
                      <c:pt idx="93">
                        <c:v>200</c:v>
                      </c:pt>
                      <c:pt idx="94">
                        <c:v>200</c:v>
                      </c:pt>
                      <c:pt idx="95">
                        <c:v>200</c:v>
                      </c:pt>
                      <c:pt idx="96">
                        <c:v>200</c:v>
                      </c:pt>
                      <c:pt idx="97">
                        <c:v>200</c:v>
                      </c:pt>
                      <c:pt idx="98">
                        <c:v>200</c:v>
                      </c:pt>
                      <c:pt idx="99">
                        <c:v>200</c:v>
                      </c:pt>
                      <c:pt idx="100">
                        <c:v>200</c:v>
                      </c:pt>
                      <c:pt idx="101">
                        <c:v>200</c:v>
                      </c:pt>
                      <c:pt idx="102">
                        <c:v>200</c:v>
                      </c:pt>
                      <c:pt idx="103">
                        <c:v>200</c:v>
                      </c:pt>
                      <c:pt idx="104">
                        <c:v>200</c:v>
                      </c:pt>
                      <c:pt idx="105">
                        <c:v>200</c:v>
                      </c:pt>
                      <c:pt idx="106">
                        <c:v>200</c:v>
                      </c:pt>
                      <c:pt idx="107">
                        <c:v>200</c:v>
                      </c:pt>
                      <c:pt idx="108">
                        <c:v>200</c:v>
                      </c:pt>
                      <c:pt idx="109">
                        <c:v>200</c:v>
                      </c:pt>
                      <c:pt idx="110">
                        <c:v>200</c:v>
                      </c:pt>
                      <c:pt idx="111">
                        <c:v>200</c:v>
                      </c:pt>
                      <c:pt idx="112">
                        <c:v>200</c:v>
                      </c:pt>
                      <c:pt idx="113">
                        <c:v>200</c:v>
                      </c:pt>
                      <c:pt idx="114">
                        <c:v>200</c:v>
                      </c:pt>
                      <c:pt idx="115">
                        <c:v>200</c:v>
                      </c:pt>
                      <c:pt idx="116">
                        <c:v>250</c:v>
                      </c:pt>
                      <c:pt idx="117">
                        <c:v>250</c:v>
                      </c:pt>
                      <c:pt idx="118">
                        <c:v>250</c:v>
                      </c:pt>
                      <c:pt idx="119">
                        <c:v>250</c:v>
                      </c:pt>
                      <c:pt idx="120">
                        <c:v>250</c:v>
                      </c:pt>
                      <c:pt idx="121">
                        <c:v>250</c:v>
                      </c:pt>
                      <c:pt idx="122">
                        <c:v>250</c:v>
                      </c:pt>
                      <c:pt idx="123">
                        <c:v>250</c:v>
                      </c:pt>
                      <c:pt idx="124">
                        <c:v>250</c:v>
                      </c:pt>
                      <c:pt idx="125">
                        <c:v>250</c:v>
                      </c:pt>
                      <c:pt idx="126">
                        <c:v>250</c:v>
                      </c:pt>
                      <c:pt idx="127">
                        <c:v>250</c:v>
                      </c:pt>
                      <c:pt idx="128">
                        <c:v>250</c:v>
                      </c:pt>
                      <c:pt idx="129">
                        <c:v>250</c:v>
                      </c:pt>
                      <c:pt idx="130">
                        <c:v>250</c:v>
                      </c:pt>
                      <c:pt idx="131">
                        <c:v>250</c:v>
                      </c:pt>
                      <c:pt idx="132">
                        <c:v>250</c:v>
                      </c:pt>
                      <c:pt idx="133">
                        <c:v>250</c:v>
                      </c:pt>
                      <c:pt idx="134">
                        <c:v>250</c:v>
                      </c:pt>
                      <c:pt idx="135">
                        <c:v>250</c:v>
                      </c:pt>
                      <c:pt idx="136">
                        <c:v>250</c:v>
                      </c:pt>
                      <c:pt idx="137">
                        <c:v>250</c:v>
                      </c:pt>
                      <c:pt idx="138">
                        <c:v>250</c:v>
                      </c:pt>
                      <c:pt idx="139">
                        <c:v>250</c:v>
                      </c:pt>
                      <c:pt idx="140">
                        <c:v>250</c:v>
                      </c:pt>
                      <c:pt idx="141">
                        <c:v>250</c:v>
                      </c:pt>
                      <c:pt idx="142">
                        <c:v>250</c:v>
                      </c:pt>
                      <c:pt idx="143">
                        <c:v>250</c:v>
                      </c:pt>
                      <c:pt idx="144">
                        <c:v>250</c:v>
                      </c:pt>
                      <c:pt idx="145">
                        <c:v>250</c:v>
                      </c:pt>
                      <c:pt idx="146">
                        <c:v>250</c:v>
                      </c:pt>
                      <c:pt idx="147">
                        <c:v>250</c:v>
                      </c:pt>
                      <c:pt idx="148">
                        <c:v>250</c:v>
                      </c:pt>
                      <c:pt idx="149">
                        <c:v>250</c:v>
                      </c:pt>
                      <c:pt idx="150">
                        <c:v>250</c:v>
                      </c:pt>
                      <c:pt idx="151">
                        <c:v>250</c:v>
                      </c:pt>
                      <c:pt idx="152">
                        <c:v>250</c:v>
                      </c:pt>
                      <c:pt idx="153">
                        <c:v>250</c:v>
                      </c:pt>
                      <c:pt idx="154">
                        <c:v>250</c:v>
                      </c:pt>
                      <c:pt idx="155">
                        <c:v>250</c:v>
                      </c:pt>
                      <c:pt idx="156">
                        <c:v>250</c:v>
                      </c:pt>
                      <c:pt idx="157">
                        <c:v>250</c:v>
                      </c:pt>
                      <c:pt idx="158">
                        <c:v>250</c:v>
                      </c:pt>
                      <c:pt idx="159">
                        <c:v>250</c:v>
                      </c:pt>
                      <c:pt idx="160">
                        <c:v>300</c:v>
                      </c:pt>
                      <c:pt idx="161">
                        <c:v>300</c:v>
                      </c:pt>
                      <c:pt idx="162">
                        <c:v>300</c:v>
                      </c:pt>
                      <c:pt idx="163">
                        <c:v>300</c:v>
                      </c:pt>
                      <c:pt idx="164">
                        <c:v>300</c:v>
                      </c:pt>
                      <c:pt idx="165">
                        <c:v>300</c:v>
                      </c:pt>
                      <c:pt idx="166">
                        <c:v>300</c:v>
                      </c:pt>
                      <c:pt idx="167">
                        <c:v>350</c:v>
                      </c:pt>
                      <c:pt idx="168">
                        <c:v>350</c:v>
                      </c:pt>
                      <c:pt idx="169">
                        <c:v>350</c:v>
                      </c:pt>
                      <c:pt idx="170">
                        <c:v>350</c:v>
                      </c:pt>
                      <c:pt idx="171">
                        <c:v>350</c:v>
                      </c:pt>
                      <c:pt idx="172">
                        <c:v>350</c:v>
                      </c:pt>
                      <c:pt idx="173">
                        <c:v>350</c:v>
                      </c:pt>
                      <c:pt idx="174">
                        <c:v>350</c:v>
                      </c:pt>
                      <c:pt idx="175">
                        <c:v>350</c:v>
                      </c:pt>
                      <c:pt idx="176">
                        <c:v>350</c:v>
                      </c:pt>
                      <c:pt idx="177">
                        <c:v>350</c:v>
                      </c:pt>
                      <c:pt idx="178">
                        <c:v>350</c:v>
                      </c:pt>
                      <c:pt idx="179">
                        <c:v>350</c:v>
                      </c:pt>
                      <c:pt idx="180">
                        <c:v>350</c:v>
                      </c:pt>
                      <c:pt idx="181">
                        <c:v>350</c:v>
                      </c:pt>
                      <c:pt idx="182">
                        <c:v>350</c:v>
                      </c:pt>
                      <c:pt idx="183">
                        <c:v>350</c:v>
                      </c:pt>
                      <c:pt idx="184">
                        <c:v>350</c:v>
                      </c:pt>
                      <c:pt idx="185">
                        <c:v>350</c:v>
                      </c:pt>
                      <c:pt idx="186">
                        <c:v>350</c:v>
                      </c:pt>
                      <c:pt idx="187">
                        <c:v>350</c:v>
                      </c:pt>
                      <c:pt idx="188">
                        <c:v>350</c:v>
                      </c:pt>
                      <c:pt idx="189">
                        <c:v>350</c:v>
                      </c:pt>
                      <c:pt idx="190">
                        <c:v>350</c:v>
                      </c:pt>
                      <c:pt idx="191">
                        <c:v>350</c:v>
                      </c:pt>
                      <c:pt idx="192">
                        <c:v>350</c:v>
                      </c:pt>
                      <c:pt idx="193">
                        <c:v>350</c:v>
                      </c:pt>
                      <c:pt idx="194">
                        <c:v>350</c:v>
                      </c:pt>
                      <c:pt idx="195">
                        <c:v>350</c:v>
                      </c:pt>
                      <c:pt idx="196">
                        <c:v>350</c:v>
                      </c:pt>
                      <c:pt idx="197">
                        <c:v>350</c:v>
                      </c:pt>
                      <c:pt idx="198">
                        <c:v>350</c:v>
                      </c:pt>
                      <c:pt idx="199">
                        <c:v>350</c:v>
                      </c:pt>
                      <c:pt idx="200">
                        <c:v>350</c:v>
                      </c:pt>
                      <c:pt idx="201">
                        <c:v>350</c:v>
                      </c:pt>
                      <c:pt idx="202">
                        <c:v>400</c:v>
                      </c:pt>
                      <c:pt idx="203">
                        <c:v>400</c:v>
                      </c:pt>
                      <c:pt idx="204">
                        <c:v>400</c:v>
                      </c:pt>
                      <c:pt idx="205">
                        <c:v>400</c:v>
                      </c:pt>
                      <c:pt idx="206">
                        <c:v>400</c:v>
                      </c:pt>
                      <c:pt idx="207">
                        <c:v>400</c:v>
                      </c:pt>
                      <c:pt idx="208">
                        <c:v>400</c:v>
                      </c:pt>
                      <c:pt idx="209">
                        <c:v>400</c:v>
                      </c:pt>
                      <c:pt idx="210">
                        <c:v>400</c:v>
                      </c:pt>
                      <c:pt idx="211">
                        <c:v>400</c:v>
                      </c:pt>
                      <c:pt idx="212">
                        <c:v>400</c:v>
                      </c:pt>
                      <c:pt idx="213">
                        <c:v>400</c:v>
                      </c:pt>
                      <c:pt idx="214">
                        <c:v>400</c:v>
                      </c:pt>
                      <c:pt idx="215">
                        <c:v>400</c:v>
                      </c:pt>
                      <c:pt idx="216">
                        <c:v>400</c:v>
                      </c:pt>
                      <c:pt idx="217">
                        <c:v>400</c:v>
                      </c:pt>
                      <c:pt idx="218">
                        <c:v>500</c:v>
                      </c:pt>
                      <c:pt idx="219">
                        <c:v>500</c:v>
                      </c:pt>
                      <c:pt idx="220">
                        <c:v>500</c:v>
                      </c:pt>
                      <c:pt idx="221">
                        <c:v>500</c:v>
                      </c:pt>
                      <c:pt idx="222">
                        <c:v>500</c:v>
                      </c:pt>
                      <c:pt idx="223">
                        <c:v>500</c:v>
                      </c:pt>
                      <c:pt idx="224">
                        <c:v>500</c:v>
                      </c:pt>
                      <c:pt idx="225">
                        <c:v>500</c:v>
                      </c:pt>
                      <c:pt idx="226">
                        <c:v>500</c:v>
                      </c:pt>
                      <c:pt idx="227">
                        <c:v>500</c:v>
                      </c:pt>
                      <c:pt idx="228">
                        <c:v>500</c:v>
                      </c:pt>
                      <c:pt idx="229">
                        <c:v>500</c:v>
                      </c:pt>
                      <c:pt idx="230">
                        <c:v>500</c:v>
                      </c:pt>
                      <c:pt idx="231">
                        <c:v>500</c:v>
                      </c:pt>
                      <c:pt idx="232">
                        <c:v>500</c:v>
                      </c:pt>
                      <c:pt idx="233">
                        <c:v>500</c:v>
                      </c:pt>
                      <c:pt idx="234">
                        <c:v>500</c:v>
                      </c:pt>
                      <c:pt idx="235">
                        <c:v>500</c:v>
                      </c:pt>
                      <c:pt idx="236">
                        <c:v>600</c:v>
                      </c:pt>
                      <c:pt idx="237">
                        <c:v>600</c:v>
                      </c:pt>
                      <c:pt idx="238">
                        <c:v>600</c:v>
                      </c:pt>
                      <c:pt idx="239">
                        <c:v>600</c:v>
                      </c:pt>
                      <c:pt idx="240">
                        <c:v>600</c:v>
                      </c:pt>
                      <c:pt idx="241">
                        <c:v>600</c:v>
                      </c:pt>
                      <c:pt idx="242">
                        <c:v>600</c:v>
                      </c:pt>
                      <c:pt idx="243">
                        <c:v>600</c:v>
                      </c:pt>
                      <c:pt idx="244">
                        <c:v>600</c:v>
                      </c:pt>
                      <c:pt idx="245">
                        <c:v>600</c:v>
                      </c:pt>
                      <c:pt idx="246">
                        <c:v>600</c:v>
                      </c:pt>
                      <c:pt idx="247">
                        <c:v>700</c:v>
                      </c:pt>
                      <c:pt idx="248">
                        <c:v>700</c:v>
                      </c:pt>
                      <c:pt idx="249">
                        <c:v>700</c:v>
                      </c:pt>
                      <c:pt idx="250">
                        <c:v>700</c:v>
                      </c:pt>
                      <c:pt idx="251">
                        <c:v>700</c:v>
                      </c:pt>
                      <c:pt idx="252">
                        <c:v>700</c:v>
                      </c:pt>
                      <c:pt idx="253">
                        <c:v>700</c:v>
                      </c:pt>
                      <c:pt idx="254">
                        <c:v>700</c:v>
                      </c:pt>
                      <c:pt idx="255">
                        <c:v>700</c:v>
                      </c:pt>
                      <c:pt idx="256">
                        <c:v>700</c:v>
                      </c:pt>
                      <c:pt idx="257">
                        <c:v>700</c:v>
                      </c:pt>
                      <c:pt idx="258">
                        <c:v>700</c:v>
                      </c:pt>
                      <c:pt idx="259">
                        <c:v>700</c:v>
                      </c:pt>
                      <c:pt idx="260">
                        <c:v>800</c:v>
                      </c:pt>
                      <c:pt idx="261">
                        <c:v>800</c:v>
                      </c:pt>
                      <c:pt idx="262">
                        <c:v>800</c:v>
                      </c:pt>
                      <c:pt idx="263">
                        <c:v>800</c:v>
                      </c:pt>
                      <c:pt idx="264">
                        <c:v>800</c:v>
                      </c:pt>
                      <c:pt idx="265">
                        <c:v>800</c:v>
                      </c:pt>
                      <c:pt idx="266">
                        <c:v>800</c:v>
                      </c:pt>
                      <c:pt idx="267">
                        <c:v>800</c:v>
                      </c:pt>
                      <c:pt idx="268">
                        <c:v>800</c:v>
                      </c:pt>
                      <c:pt idx="269">
                        <c:v>800</c:v>
                      </c:pt>
                      <c:pt idx="270">
                        <c:v>800</c:v>
                      </c:pt>
                      <c:pt idx="271">
                        <c:v>800</c:v>
                      </c:pt>
                      <c:pt idx="272">
                        <c:v>900</c:v>
                      </c:pt>
                      <c:pt idx="273">
                        <c:v>900</c:v>
                      </c:pt>
                      <c:pt idx="274">
                        <c:v>900</c:v>
                      </c:pt>
                      <c:pt idx="275">
                        <c:v>900</c:v>
                      </c:pt>
                      <c:pt idx="276">
                        <c:v>1000</c:v>
                      </c:pt>
                      <c:pt idx="277">
                        <c:v>1000</c:v>
                      </c:pt>
                      <c:pt idx="278">
                        <c:v>1000</c:v>
                      </c:pt>
                      <c:pt idx="279">
                        <c:v>1000</c:v>
                      </c:pt>
                      <c:pt idx="280">
                        <c:v>1000</c:v>
                      </c:pt>
                      <c:pt idx="281">
                        <c:v>1000</c:v>
                      </c:pt>
                      <c:pt idx="282">
                        <c:v>1000</c:v>
                      </c:pt>
                      <c:pt idx="283">
                        <c:v>1000</c:v>
                      </c:pt>
                      <c:pt idx="284">
                        <c:v>1000</c:v>
                      </c:pt>
                      <c:pt idx="285">
                        <c:v>1000</c:v>
                      </c:pt>
                      <c:pt idx="286">
                        <c:v>1000</c:v>
                      </c:pt>
                      <c:pt idx="287">
                        <c:v>1000</c:v>
                      </c:pt>
                      <c:pt idx="288">
                        <c:v>1000</c:v>
                      </c:pt>
                      <c:pt idx="289">
                        <c:v>1000</c:v>
                      </c:pt>
                      <c:pt idx="290">
                        <c:v>1000</c:v>
                      </c:pt>
                      <c:pt idx="291">
                        <c:v>1000</c:v>
                      </c:pt>
                      <c:pt idx="292">
                        <c:v>1000</c:v>
                      </c:pt>
                      <c:pt idx="293">
                        <c:v>1000</c:v>
                      </c:pt>
                      <c:pt idx="294">
                        <c:v>1200</c:v>
                      </c:pt>
                      <c:pt idx="295">
                        <c:v>1200</c:v>
                      </c:pt>
                      <c:pt idx="296">
                        <c:v>1200</c:v>
                      </c:pt>
                      <c:pt idx="297">
                        <c:v>1200</c:v>
                      </c:pt>
                      <c:pt idx="298">
                        <c:v>1200</c:v>
                      </c:pt>
                      <c:pt idx="299">
                        <c:v>1200</c:v>
                      </c:pt>
                      <c:pt idx="300">
                        <c:v>1200</c:v>
                      </c:pt>
                      <c:pt idx="301">
                        <c:v>1200</c:v>
                      </c:pt>
                      <c:pt idx="302">
                        <c:v>1200</c:v>
                      </c:pt>
                      <c:pt idx="303">
                        <c:v>1200</c:v>
                      </c:pt>
                      <c:pt idx="304">
                        <c:v>1200</c:v>
                      </c:pt>
                      <c:pt idx="305">
                        <c:v>1200</c:v>
                      </c:pt>
                      <c:pt idx="306">
                        <c:v>1200</c:v>
                      </c:pt>
                      <c:pt idx="307">
                        <c:v>1300</c:v>
                      </c:pt>
                      <c:pt idx="308">
                        <c:v>1300</c:v>
                      </c:pt>
                      <c:pt idx="309">
                        <c:v>1300</c:v>
                      </c:pt>
                      <c:pt idx="310">
                        <c:v>1300</c:v>
                      </c:pt>
                      <c:pt idx="311">
                        <c:v>1300</c:v>
                      </c:pt>
                      <c:pt idx="312">
                        <c:v>1300</c:v>
                      </c:pt>
                      <c:pt idx="313">
                        <c:v>1300</c:v>
                      </c:pt>
                      <c:pt idx="314">
                        <c:v>1300</c:v>
                      </c:pt>
                      <c:pt idx="315">
                        <c:v>1300</c:v>
                      </c:pt>
                      <c:pt idx="316">
                        <c:v>1300</c:v>
                      </c:pt>
                      <c:pt idx="317">
                        <c:v>1300</c:v>
                      </c:pt>
                      <c:pt idx="318">
                        <c:v>1300</c:v>
                      </c:pt>
                      <c:pt idx="319">
                        <c:v>1500</c:v>
                      </c:pt>
                      <c:pt idx="320">
                        <c:v>1500</c:v>
                      </c:pt>
                      <c:pt idx="321">
                        <c:v>1500</c:v>
                      </c:pt>
                      <c:pt idx="322">
                        <c:v>1500</c:v>
                      </c:pt>
                      <c:pt idx="323">
                        <c:v>1500</c:v>
                      </c:pt>
                      <c:pt idx="324">
                        <c:v>1500</c:v>
                      </c:pt>
                      <c:pt idx="325">
                        <c:v>1500</c:v>
                      </c:pt>
                      <c:pt idx="326">
                        <c:v>1500</c:v>
                      </c:pt>
                      <c:pt idx="327">
                        <c:v>1500</c:v>
                      </c:pt>
                      <c:pt idx="328">
                        <c:v>1500</c:v>
                      </c:pt>
                      <c:pt idx="329">
                        <c:v>1500</c:v>
                      </c:pt>
                      <c:pt idx="330">
                        <c:v>1500</c:v>
                      </c:pt>
                      <c:pt idx="331">
                        <c:v>1500</c:v>
                      </c:pt>
                      <c:pt idx="332">
                        <c:v>1500</c:v>
                      </c:pt>
                      <c:pt idx="333">
                        <c:v>1500</c:v>
                      </c:pt>
                      <c:pt idx="334">
                        <c:v>1500</c:v>
                      </c:pt>
                      <c:pt idx="335">
                        <c:v>1500</c:v>
                      </c:pt>
                      <c:pt idx="336">
                        <c:v>1500</c:v>
                      </c:pt>
                      <c:pt idx="337">
                        <c:v>1500</c:v>
                      </c:pt>
                      <c:pt idx="338">
                        <c:v>1500</c:v>
                      </c:pt>
                      <c:pt idx="339">
                        <c:v>1500</c:v>
                      </c:pt>
                      <c:pt idx="340">
                        <c:v>1500</c:v>
                      </c:pt>
                      <c:pt idx="341">
                        <c:v>1500</c:v>
                      </c:pt>
                      <c:pt idx="342">
                        <c:v>1500</c:v>
                      </c:pt>
                      <c:pt idx="343">
                        <c:v>1500</c:v>
                      </c:pt>
                      <c:pt idx="344">
                        <c:v>1500</c:v>
                      </c:pt>
                      <c:pt idx="345">
                        <c:v>1500</c:v>
                      </c:pt>
                      <c:pt idx="346">
                        <c:v>1500</c:v>
                      </c:pt>
                      <c:pt idx="347">
                        <c:v>1500</c:v>
                      </c:pt>
                      <c:pt idx="348">
                        <c:v>1500</c:v>
                      </c:pt>
                      <c:pt idx="349">
                        <c:v>1500</c:v>
                      </c:pt>
                      <c:pt idx="350">
                        <c:v>1500</c:v>
                      </c:pt>
                      <c:pt idx="351">
                        <c:v>1500</c:v>
                      </c:pt>
                      <c:pt idx="352">
                        <c:v>1500</c:v>
                      </c:pt>
                      <c:pt idx="353">
                        <c:v>2000</c:v>
                      </c:pt>
                      <c:pt idx="354">
                        <c:v>2000</c:v>
                      </c:pt>
                      <c:pt idx="355">
                        <c:v>2000</c:v>
                      </c:pt>
                      <c:pt idx="356">
                        <c:v>2000</c:v>
                      </c:pt>
                      <c:pt idx="357">
                        <c:v>2000</c:v>
                      </c:pt>
                      <c:pt idx="358">
                        <c:v>2000</c:v>
                      </c:pt>
                      <c:pt idx="359">
                        <c:v>2000</c:v>
                      </c:pt>
                      <c:pt idx="360">
                        <c:v>2000</c:v>
                      </c:pt>
                      <c:pt idx="361">
                        <c:v>2000</c:v>
                      </c:pt>
                      <c:pt idx="362">
                        <c:v>2000</c:v>
                      </c:pt>
                      <c:pt idx="363">
                        <c:v>2000</c:v>
                      </c:pt>
                      <c:pt idx="364">
                        <c:v>2000</c:v>
                      </c:pt>
                      <c:pt idx="365">
                        <c:v>2000</c:v>
                      </c:pt>
                      <c:pt idx="366">
                        <c:v>2000</c:v>
                      </c:pt>
                      <c:pt idx="367">
                        <c:v>2300</c:v>
                      </c:pt>
                      <c:pt idx="368">
                        <c:v>2300</c:v>
                      </c:pt>
                      <c:pt idx="369">
                        <c:v>2300</c:v>
                      </c:pt>
                      <c:pt idx="370">
                        <c:v>2300</c:v>
                      </c:pt>
                      <c:pt idx="371">
                        <c:v>2300</c:v>
                      </c:pt>
                      <c:pt idx="372">
                        <c:v>2300</c:v>
                      </c:pt>
                      <c:pt idx="373">
                        <c:v>2300</c:v>
                      </c:pt>
                      <c:pt idx="374">
                        <c:v>2300</c:v>
                      </c:pt>
                      <c:pt idx="375">
                        <c:v>2300</c:v>
                      </c:pt>
                      <c:pt idx="376">
                        <c:v>2300</c:v>
                      </c:pt>
                      <c:pt idx="377">
                        <c:v>2300</c:v>
                      </c:pt>
                      <c:pt idx="378">
                        <c:v>2300</c:v>
                      </c:pt>
                      <c:pt idx="379">
                        <c:v>2300</c:v>
                      </c:pt>
                      <c:pt idx="380">
                        <c:v>2300</c:v>
                      </c:pt>
                      <c:pt idx="381">
                        <c:v>2300</c:v>
                      </c:pt>
                      <c:pt idx="382">
                        <c:v>2300</c:v>
                      </c:pt>
                      <c:pt idx="383">
                        <c:v>2300</c:v>
                      </c:pt>
                      <c:pt idx="384">
                        <c:v>2300</c:v>
                      </c:pt>
                      <c:pt idx="385">
                        <c:v>2300</c:v>
                      </c:pt>
                      <c:pt idx="386">
                        <c:v>2300</c:v>
                      </c:pt>
                      <c:pt idx="387">
                        <c:v>2300</c:v>
                      </c:pt>
                      <c:pt idx="388">
                        <c:v>2300</c:v>
                      </c:pt>
                      <c:pt idx="389">
                        <c:v>2300</c:v>
                      </c:pt>
                      <c:pt idx="390">
                        <c:v>2300</c:v>
                      </c:pt>
                      <c:pt idx="391">
                        <c:v>2500</c:v>
                      </c:pt>
                      <c:pt idx="392">
                        <c:v>2500</c:v>
                      </c:pt>
                      <c:pt idx="393">
                        <c:v>2500</c:v>
                      </c:pt>
                      <c:pt idx="394">
                        <c:v>2500</c:v>
                      </c:pt>
                      <c:pt idx="395">
                        <c:v>2500</c:v>
                      </c:pt>
                      <c:pt idx="396">
                        <c:v>2500</c:v>
                      </c:pt>
                      <c:pt idx="397">
                        <c:v>2500</c:v>
                      </c:pt>
                      <c:pt idx="398">
                        <c:v>2500</c:v>
                      </c:pt>
                      <c:pt idx="399">
                        <c:v>2500</c:v>
                      </c:pt>
                      <c:pt idx="400">
                        <c:v>2500</c:v>
                      </c:pt>
                      <c:pt idx="401">
                        <c:v>2500</c:v>
                      </c:pt>
                      <c:pt idx="402">
                        <c:v>2500</c:v>
                      </c:pt>
                      <c:pt idx="403">
                        <c:v>2500</c:v>
                      </c:pt>
                      <c:pt idx="404">
                        <c:v>2500</c:v>
                      </c:pt>
                      <c:pt idx="405">
                        <c:v>2500</c:v>
                      </c:pt>
                      <c:pt idx="406">
                        <c:v>2500</c:v>
                      </c:pt>
                      <c:pt idx="407">
                        <c:v>2500</c:v>
                      </c:pt>
                      <c:pt idx="408">
                        <c:v>2500</c:v>
                      </c:pt>
                      <c:pt idx="409">
                        <c:v>2700</c:v>
                      </c:pt>
                      <c:pt idx="410">
                        <c:v>2700</c:v>
                      </c:pt>
                      <c:pt idx="411">
                        <c:v>2700</c:v>
                      </c:pt>
                      <c:pt idx="412">
                        <c:v>2700</c:v>
                      </c:pt>
                      <c:pt idx="413">
                        <c:v>2700</c:v>
                      </c:pt>
                      <c:pt idx="414">
                        <c:v>2700</c:v>
                      </c:pt>
                      <c:pt idx="415">
                        <c:v>2700</c:v>
                      </c:pt>
                      <c:pt idx="416">
                        <c:v>2700</c:v>
                      </c:pt>
                      <c:pt idx="417">
                        <c:v>2700</c:v>
                      </c:pt>
                      <c:pt idx="418">
                        <c:v>2700</c:v>
                      </c:pt>
                      <c:pt idx="419">
                        <c:v>2700</c:v>
                      </c:pt>
                      <c:pt idx="420">
                        <c:v>3000</c:v>
                      </c:pt>
                      <c:pt idx="421">
                        <c:v>3000</c:v>
                      </c:pt>
                      <c:pt idx="422">
                        <c:v>3000</c:v>
                      </c:pt>
                      <c:pt idx="423">
                        <c:v>3000</c:v>
                      </c:pt>
                      <c:pt idx="424">
                        <c:v>3000</c:v>
                      </c:pt>
                      <c:pt idx="425">
                        <c:v>3000</c:v>
                      </c:pt>
                      <c:pt idx="426">
                        <c:v>3000</c:v>
                      </c:pt>
                      <c:pt idx="427">
                        <c:v>3000</c:v>
                      </c:pt>
                      <c:pt idx="428">
                        <c:v>3000</c:v>
                      </c:pt>
                      <c:pt idx="429">
                        <c:v>3000</c:v>
                      </c:pt>
                      <c:pt idx="430">
                        <c:v>3000</c:v>
                      </c:pt>
                      <c:pt idx="431">
                        <c:v>3000</c:v>
                      </c:pt>
                      <c:pt idx="432">
                        <c:v>3000</c:v>
                      </c:pt>
                      <c:pt idx="433">
                        <c:v>3000</c:v>
                      </c:pt>
                      <c:pt idx="434">
                        <c:v>3000</c:v>
                      </c:pt>
                      <c:pt idx="435">
                        <c:v>3000</c:v>
                      </c:pt>
                      <c:pt idx="436">
                        <c:v>3000</c:v>
                      </c:pt>
                      <c:pt idx="437">
                        <c:v>3000</c:v>
                      </c:pt>
                      <c:pt idx="438">
                        <c:v>3000</c:v>
                      </c:pt>
                      <c:pt idx="439">
                        <c:v>3000</c:v>
                      </c:pt>
                      <c:pt idx="440">
                        <c:v>3000</c:v>
                      </c:pt>
                      <c:pt idx="441">
                        <c:v>3000</c:v>
                      </c:pt>
                      <c:pt idx="442">
                        <c:v>3000</c:v>
                      </c:pt>
                      <c:pt idx="443">
                        <c:v>3000</c:v>
                      </c:pt>
                      <c:pt idx="444">
                        <c:v>3000</c:v>
                      </c:pt>
                      <c:pt idx="445">
                        <c:v>3000</c:v>
                      </c:pt>
                      <c:pt idx="446">
                        <c:v>3500</c:v>
                      </c:pt>
                      <c:pt idx="447">
                        <c:v>3500</c:v>
                      </c:pt>
                      <c:pt idx="448">
                        <c:v>3500</c:v>
                      </c:pt>
                      <c:pt idx="449">
                        <c:v>3500</c:v>
                      </c:pt>
                      <c:pt idx="450">
                        <c:v>3500</c:v>
                      </c:pt>
                      <c:pt idx="451">
                        <c:v>3500</c:v>
                      </c:pt>
                      <c:pt idx="452">
                        <c:v>3500</c:v>
                      </c:pt>
                      <c:pt idx="453">
                        <c:v>3500</c:v>
                      </c:pt>
                      <c:pt idx="454">
                        <c:v>3500</c:v>
                      </c:pt>
                      <c:pt idx="455">
                        <c:v>3500</c:v>
                      </c:pt>
                      <c:pt idx="456">
                        <c:v>3500</c:v>
                      </c:pt>
                      <c:pt idx="457">
                        <c:v>3500</c:v>
                      </c:pt>
                      <c:pt idx="458">
                        <c:v>3500</c:v>
                      </c:pt>
                      <c:pt idx="459">
                        <c:v>3500</c:v>
                      </c:pt>
                      <c:pt idx="460">
                        <c:v>3500</c:v>
                      </c:pt>
                      <c:pt idx="461">
                        <c:v>3500</c:v>
                      </c:pt>
                      <c:pt idx="462">
                        <c:v>3500</c:v>
                      </c:pt>
                      <c:pt idx="463">
                        <c:v>3500</c:v>
                      </c:pt>
                      <c:pt idx="464">
                        <c:v>3500</c:v>
                      </c:pt>
                      <c:pt idx="465">
                        <c:v>3500</c:v>
                      </c:pt>
                      <c:pt idx="466">
                        <c:v>3500</c:v>
                      </c:pt>
                      <c:pt idx="467">
                        <c:v>3500</c:v>
                      </c:pt>
                      <c:pt idx="468">
                        <c:v>3500</c:v>
                      </c:pt>
                      <c:pt idx="469">
                        <c:v>3500</c:v>
                      </c:pt>
                      <c:pt idx="470">
                        <c:v>3500</c:v>
                      </c:pt>
                      <c:pt idx="471">
                        <c:v>3500</c:v>
                      </c:pt>
                      <c:pt idx="472">
                        <c:v>3500</c:v>
                      </c:pt>
                      <c:pt idx="473">
                        <c:v>3500</c:v>
                      </c:pt>
                      <c:pt idx="474">
                        <c:v>3500</c:v>
                      </c:pt>
                      <c:pt idx="475">
                        <c:v>3800</c:v>
                      </c:pt>
                      <c:pt idx="476">
                        <c:v>3800</c:v>
                      </c:pt>
                      <c:pt idx="477">
                        <c:v>3800</c:v>
                      </c:pt>
                      <c:pt idx="478">
                        <c:v>3800</c:v>
                      </c:pt>
                      <c:pt idx="479">
                        <c:v>3800</c:v>
                      </c:pt>
                      <c:pt idx="480">
                        <c:v>3800</c:v>
                      </c:pt>
                      <c:pt idx="481">
                        <c:v>3800</c:v>
                      </c:pt>
                      <c:pt idx="482">
                        <c:v>3800</c:v>
                      </c:pt>
                      <c:pt idx="483">
                        <c:v>3800</c:v>
                      </c:pt>
                      <c:pt idx="484">
                        <c:v>3800</c:v>
                      </c:pt>
                      <c:pt idx="485">
                        <c:v>3800</c:v>
                      </c:pt>
                      <c:pt idx="486">
                        <c:v>3800</c:v>
                      </c:pt>
                      <c:pt idx="487">
                        <c:v>4000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5AA6-4550-84BE-5208D2A7FDDB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'Dati base'!$L$1</c15:sqref>
                        </c15:formulaRef>
                      </c:ext>
                    </c:extLst>
                    <c:strCache>
                      <c:ptCount val="1"/>
                      <c:pt idx="0">
                        <c:v> Indice rival. 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'Dati base'!$I$2:$I$735</c15:sqref>
                        </c15:formulaRef>
                      </c:ext>
                    </c:extLst>
                    <c:numCache>
                      <c:formatCode>m/d/yyyy</c:formatCode>
                      <c:ptCount val="734"/>
                      <c:pt idx="0">
                        <c:v>21459</c:v>
                      </c:pt>
                      <c:pt idx="1">
                        <c:v>21520</c:v>
                      </c:pt>
                      <c:pt idx="2">
                        <c:v>21582</c:v>
                      </c:pt>
                      <c:pt idx="3">
                        <c:v>21641</c:v>
                      </c:pt>
                      <c:pt idx="4">
                        <c:v>21702</c:v>
                      </c:pt>
                      <c:pt idx="5">
                        <c:v>21794</c:v>
                      </c:pt>
                      <c:pt idx="6">
                        <c:v>21916</c:v>
                      </c:pt>
                      <c:pt idx="7">
                        <c:v>21976</c:v>
                      </c:pt>
                      <c:pt idx="8">
                        <c:v>22037</c:v>
                      </c:pt>
                      <c:pt idx="9">
                        <c:v>22098</c:v>
                      </c:pt>
                      <c:pt idx="10">
                        <c:v>22160</c:v>
                      </c:pt>
                      <c:pt idx="11">
                        <c:v>22221</c:v>
                      </c:pt>
                      <c:pt idx="12">
                        <c:v>22282</c:v>
                      </c:pt>
                      <c:pt idx="13">
                        <c:v>22341</c:v>
                      </c:pt>
                      <c:pt idx="14">
                        <c:v>22402</c:v>
                      </c:pt>
                      <c:pt idx="15">
                        <c:v>22463</c:v>
                      </c:pt>
                      <c:pt idx="16">
                        <c:v>22525</c:v>
                      </c:pt>
                      <c:pt idx="17">
                        <c:v>22586</c:v>
                      </c:pt>
                      <c:pt idx="18">
                        <c:v>22647</c:v>
                      </c:pt>
                      <c:pt idx="19">
                        <c:v>22678</c:v>
                      </c:pt>
                      <c:pt idx="20">
                        <c:v>22706</c:v>
                      </c:pt>
                      <c:pt idx="21">
                        <c:v>22737</c:v>
                      </c:pt>
                      <c:pt idx="22">
                        <c:v>22798</c:v>
                      </c:pt>
                      <c:pt idx="23">
                        <c:v>22828</c:v>
                      </c:pt>
                      <c:pt idx="24">
                        <c:v>22859</c:v>
                      </c:pt>
                      <c:pt idx="25">
                        <c:v>22890</c:v>
                      </c:pt>
                      <c:pt idx="26">
                        <c:v>22920</c:v>
                      </c:pt>
                      <c:pt idx="27">
                        <c:v>22951</c:v>
                      </c:pt>
                      <c:pt idx="28">
                        <c:v>23012</c:v>
                      </c:pt>
                      <c:pt idx="29">
                        <c:v>23071</c:v>
                      </c:pt>
                      <c:pt idx="30">
                        <c:v>23132</c:v>
                      </c:pt>
                      <c:pt idx="31">
                        <c:v>23163</c:v>
                      </c:pt>
                      <c:pt idx="32">
                        <c:v>23193</c:v>
                      </c:pt>
                      <c:pt idx="33">
                        <c:v>23224</c:v>
                      </c:pt>
                      <c:pt idx="34">
                        <c:v>23255</c:v>
                      </c:pt>
                      <c:pt idx="35">
                        <c:v>23285</c:v>
                      </c:pt>
                      <c:pt idx="36">
                        <c:v>23316</c:v>
                      </c:pt>
                      <c:pt idx="37">
                        <c:v>23346</c:v>
                      </c:pt>
                      <c:pt idx="38">
                        <c:v>23377</c:v>
                      </c:pt>
                      <c:pt idx="39">
                        <c:v>23408</c:v>
                      </c:pt>
                      <c:pt idx="40">
                        <c:v>23437</c:v>
                      </c:pt>
                      <c:pt idx="41">
                        <c:v>23468</c:v>
                      </c:pt>
                      <c:pt idx="42">
                        <c:v>23498</c:v>
                      </c:pt>
                      <c:pt idx="43">
                        <c:v>23529</c:v>
                      </c:pt>
                      <c:pt idx="44">
                        <c:v>23559</c:v>
                      </c:pt>
                      <c:pt idx="45">
                        <c:v>23590</c:v>
                      </c:pt>
                      <c:pt idx="46">
                        <c:v>23621</c:v>
                      </c:pt>
                      <c:pt idx="47">
                        <c:v>23651</c:v>
                      </c:pt>
                      <c:pt idx="48">
                        <c:v>23682</c:v>
                      </c:pt>
                      <c:pt idx="49">
                        <c:v>23712</c:v>
                      </c:pt>
                      <c:pt idx="50">
                        <c:v>23743</c:v>
                      </c:pt>
                      <c:pt idx="51">
                        <c:v>23774</c:v>
                      </c:pt>
                      <c:pt idx="52">
                        <c:v>23802</c:v>
                      </c:pt>
                      <c:pt idx="53">
                        <c:v>23833</c:v>
                      </c:pt>
                      <c:pt idx="54">
                        <c:v>23863</c:v>
                      </c:pt>
                      <c:pt idx="55">
                        <c:v>23894</c:v>
                      </c:pt>
                      <c:pt idx="56">
                        <c:v>23924</c:v>
                      </c:pt>
                      <c:pt idx="57">
                        <c:v>23955</c:v>
                      </c:pt>
                      <c:pt idx="58">
                        <c:v>23986</c:v>
                      </c:pt>
                      <c:pt idx="59">
                        <c:v>24016</c:v>
                      </c:pt>
                      <c:pt idx="60">
                        <c:v>24047</c:v>
                      </c:pt>
                      <c:pt idx="61">
                        <c:v>24077</c:v>
                      </c:pt>
                      <c:pt idx="62">
                        <c:v>24108</c:v>
                      </c:pt>
                      <c:pt idx="63">
                        <c:v>24139</c:v>
                      </c:pt>
                      <c:pt idx="64">
                        <c:v>24167</c:v>
                      </c:pt>
                      <c:pt idx="65">
                        <c:v>24198</c:v>
                      </c:pt>
                      <c:pt idx="66">
                        <c:v>24228</c:v>
                      </c:pt>
                      <c:pt idx="67">
                        <c:v>24259</c:v>
                      </c:pt>
                      <c:pt idx="68">
                        <c:v>24289</c:v>
                      </c:pt>
                      <c:pt idx="69">
                        <c:v>24320</c:v>
                      </c:pt>
                      <c:pt idx="70">
                        <c:v>24351</c:v>
                      </c:pt>
                      <c:pt idx="71">
                        <c:v>24381</c:v>
                      </c:pt>
                      <c:pt idx="72">
                        <c:v>24412</c:v>
                      </c:pt>
                      <c:pt idx="73">
                        <c:v>24442</c:v>
                      </c:pt>
                      <c:pt idx="74">
                        <c:v>24473</c:v>
                      </c:pt>
                      <c:pt idx="75">
                        <c:v>24504</c:v>
                      </c:pt>
                      <c:pt idx="76">
                        <c:v>24532</c:v>
                      </c:pt>
                      <c:pt idx="77">
                        <c:v>24563</c:v>
                      </c:pt>
                      <c:pt idx="78">
                        <c:v>24593</c:v>
                      </c:pt>
                      <c:pt idx="79">
                        <c:v>24624</c:v>
                      </c:pt>
                      <c:pt idx="80">
                        <c:v>24654</c:v>
                      </c:pt>
                      <c:pt idx="81">
                        <c:v>24685</c:v>
                      </c:pt>
                      <c:pt idx="82">
                        <c:v>24716</c:v>
                      </c:pt>
                      <c:pt idx="83">
                        <c:v>24746</c:v>
                      </c:pt>
                      <c:pt idx="84">
                        <c:v>24777</c:v>
                      </c:pt>
                      <c:pt idx="85">
                        <c:v>24807</c:v>
                      </c:pt>
                      <c:pt idx="86">
                        <c:v>24838</c:v>
                      </c:pt>
                      <c:pt idx="87">
                        <c:v>24869</c:v>
                      </c:pt>
                      <c:pt idx="88">
                        <c:v>24898</c:v>
                      </c:pt>
                      <c:pt idx="89">
                        <c:v>24929</c:v>
                      </c:pt>
                      <c:pt idx="90">
                        <c:v>24959</c:v>
                      </c:pt>
                      <c:pt idx="91">
                        <c:v>24990</c:v>
                      </c:pt>
                      <c:pt idx="92">
                        <c:v>25020</c:v>
                      </c:pt>
                      <c:pt idx="93">
                        <c:v>25051</c:v>
                      </c:pt>
                      <c:pt idx="94">
                        <c:v>25082</c:v>
                      </c:pt>
                      <c:pt idx="95">
                        <c:v>25112</c:v>
                      </c:pt>
                      <c:pt idx="96">
                        <c:v>25143</c:v>
                      </c:pt>
                      <c:pt idx="97">
                        <c:v>25173</c:v>
                      </c:pt>
                      <c:pt idx="98">
                        <c:v>25204</c:v>
                      </c:pt>
                      <c:pt idx="99">
                        <c:v>25235</c:v>
                      </c:pt>
                      <c:pt idx="100">
                        <c:v>25263</c:v>
                      </c:pt>
                      <c:pt idx="101">
                        <c:v>25294</c:v>
                      </c:pt>
                      <c:pt idx="102">
                        <c:v>25324</c:v>
                      </c:pt>
                      <c:pt idx="103">
                        <c:v>25355</c:v>
                      </c:pt>
                      <c:pt idx="104">
                        <c:v>25385</c:v>
                      </c:pt>
                      <c:pt idx="105">
                        <c:v>25416</c:v>
                      </c:pt>
                      <c:pt idx="106">
                        <c:v>25447</c:v>
                      </c:pt>
                      <c:pt idx="107">
                        <c:v>25477</c:v>
                      </c:pt>
                      <c:pt idx="108">
                        <c:v>25508</c:v>
                      </c:pt>
                      <c:pt idx="109">
                        <c:v>25538</c:v>
                      </c:pt>
                      <c:pt idx="110">
                        <c:v>25569</c:v>
                      </c:pt>
                      <c:pt idx="111">
                        <c:v>25600</c:v>
                      </c:pt>
                      <c:pt idx="112">
                        <c:v>25628</c:v>
                      </c:pt>
                      <c:pt idx="113">
                        <c:v>25659</c:v>
                      </c:pt>
                      <c:pt idx="114">
                        <c:v>25689</c:v>
                      </c:pt>
                      <c:pt idx="115">
                        <c:v>25720</c:v>
                      </c:pt>
                      <c:pt idx="116">
                        <c:v>25750</c:v>
                      </c:pt>
                      <c:pt idx="117">
                        <c:v>25781</c:v>
                      </c:pt>
                      <c:pt idx="118">
                        <c:v>25812</c:v>
                      </c:pt>
                      <c:pt idx="119">
                        <c:v>25842</c:v>
                      </c:pt>
                      <c:pt idx="120">
                        <c:v>25873</c:v>
                      </c:pt>
                      <c:pt idx="121">
                        <c:v>25903</c:v>
                      </c:pt>
                      <c:pt idx="122">
                        <c:v>25934</c:v>
                      </c:pt>
                      <c:pt idx="123">
                        <c:v>25965</c:v>
                      </c:pt>
                      <c:pt idx="124">
                        <c:v>25993</c:v>
                      </c:pt>
                      <c:pt idx="125">
                        <c:v>26024</c:v>
                      </c:pt>
                      <c:pt idx="126">
                        <c:v>26054</c:v>
                      </c:pt>
                      <c:pt idx="127">
                        <c:v>26085</c:v>
                      </c:pt>
                      <c:pt idx="128">
                        <c:v>26115</c:v>
                      </c:pt>
                      <c:pt idx="129">
                        <c:v>26146</c:v>
                      </c:pt>
                      <c:pt idx="130">
                        <c:v>26177</c:v>
                      </c:pt>
                      <c:pt idx="131">
                        <c:v>26207</c:v>
                      </c:pt>
                      <c:pt idx="132">
                        <c:v>26238</c:v>
                      </c:pt>
                      <c:pt idx="133">
                        <c:v>26268</c:v>
                      </c:pt>
                      <c:pt idx="134">
                        <c:v>26299</c:v>
                      </c:pt>
                      <c:pt idx="135">
                        <c:v>26330</c:v>
                      </c:pt>
                      <c:pt idx="136">
                        <c:v>26359</c:v>
                      </c:pt>
                      <c:pt idx="137">
                        <c:v>26390</c:v>
                      </c:pt>
                      <c:pt idx="138">
                        <c:v>26420</c:v>
                      </c:pt>
                      <c:pt idx="139">
                        <c:v>26451</c:v>
                      </c:pt>
                      <c:pt idx="140">
                        <c:v>26481</c:v>
                      </c:pt>
                      <c:pt idx="141">
                        <c:v>26512</c:v>
                      </c:pt>
                      <c:pt idx="142">
                        <c:v>26543</c:v>
                      </c:pt>
                      <c:pt idx="143">
                        <c:v>26573</c:v>
                      </c:pt>
                      <c:pt idx="144">
                        <c:v>26604</c:v>
                      </c:pt>
                      <c:pt idx="145">
                        <c:v>26634</c:v>
                      </c:pt>
                      <c:pt idx="146">
                        <c:v>26665</c:v>
                      </c:pt>
                      <c:pt idx="147">
                        <c:v>26696</c:v>
                      </c:pt>
                      <c:pt idx="148">
                        <c:v>26724</c:v>
                      </c:pt>
                      <c:pt idx="149">
                        <c:v>26755</c:v>
                      </c:pt>
                      <c:pt idx="150">
                        <c:v>26785</c:v>
                      </c:pt>
                      <c:pt idx="151">
                        <c:v>26816</c:v>
                      </c:pt>
                      <c:pt idx="152">
                        <c:v>26846</c:v>
                      </c:pt>
                      <c:pt idx="153">
                        <c:v>26877</c:v>
                      </c:pt>
                      <c:pt idx="154">
                        <c:v>26908</c:v>
                      </c:pt>
                      <c:pt idx="155">
                        <c:v>26938</c:v>
                      </c:pt>
                      <c:pt idx="156">
                        <c:v>26969</c:v>
                      </c:pt>
                      <c:pt idx="157">
                        <c:v>26999</c:v>
                      </c:pt>
                      <c:pt idx="158">
                        <c:v>27030</c:v>
                      </c:pt>
                      <c:pt idx="159">
                        <c:v>27061</c:v>
                      </c:pt>
                      <c:pt idx="160">
                        <c:v>27089</c:v>
                      </c:pt>
                      <c:pt idx="161">
                        <c:v>27120</c:v>
                      </c:pt>
                      <c:pt idx="162">
                        <c:v>27150</c:v>
                      </c:pt>
                      <c:pt idx="163">
                        <c:v>27181</c:v>
                      </c:pt>
                      <c:pt idx="164">
                        <c:v>27211</c:v>
                      </c:pt>
                      <c:pt idx="165">
                        <c:v>27242</c:v>
                      </c:pt>
                      <c:pt idx="166">
                        <c:v>27273</c:v>
                      </c:pt>
                      <c:pt idx="167">
                        <c:v>27303</c:v>
                      </c:pt>
                      <c:pt idx="168">
                        <c:v>27334</c:v>
                      </c:pt>
                      <c:pt idx="169">
                        <c:v>27364</c:v>
                      </c:pt>
                      <c:pt idx="170">
                        <c:v>27395</c:v>
                      </c:pt>
                      <c:pt idx="171">
                        <c:v>27426</c:v>
                      </c:pt>
                      <c:pt idx="172">
                        <c:v>27454</c:v>
                      </c:pt>
                      <c:pt idx="173">
                        <c:v>27485</c:v>
                      </c:pt>
                      <c:pt idx="174">
                        <c:v>27515</c:v>
                      </c:pt>
                      <c:pt idx="175">
                        <c:v>27546</c:v>
                      </c:pt>
                      <c:pt idx="176">
                        <c:v>27576</c:v>
                      </c:pt>
                      <c:pt idx="177">
                        <c:v>27607</c:v>
                      </c:pt>
                      <c:pt idx="178">
                        <c:v>27638</c:v>
                      </c:pt>
                      <c:pt idx="179">
                        <c:v>27668</c:v>
                      </c:pt>
                      <c:pt idx="180">
                        <c:v>27699</c:v>
                      </c:pt>
                      <c:pt idx="181">
                        <c:v>27729</c:v>
                      </c:pt>
                      <c:pt idx="182">
                        <c:v>27760</c:v>
                      </c:pt>
                      <c:pt idx="183">
                        <c:v>27791</c:v>
                      </c:pt>
                      <c:pt idx="184">
                        <c:v>27820</c:v>
                      </c:pt>
                      <c:pt idx="185">
                        <c:v>27851</c:v>
                      </c:pt>
                      <c:pt idx="186">
                        <c:v>27881</c:v>
                      </c:pt>
                      <c:pt idx="187">
                        <c:v>27912</c:v>
                      </c:pt>
                      <c:pt idx="188">
                        <c:v>27942</c:v>
                      </c:pt>
                      <c:pt idx="189">
                        <c:v>27973</c:v>
                      </c:pt>
                      <c:pt idx="190">
                        <c:v>28004</c:v>
                      </c:pt>
                      <c:pt idx="191">
                        <c:v>28034</c:v>
                      </c:pt>
                      <c:pt idx="192">
                        <c:v>28065</c:v>
                      </c:pt>
                      <c:pt idx="193">
                        <c:v>28095</c:v>
                      </c:pt>
                      <c:pt idx="194">
                        <c:v>27760</c:v>
                      </c:pt>
                      <c:pt idx="195">
                        <c:v>28157</c:v>
                      </c:pt>
                      <c:pt idx="196">
                        <c:v>28185</c:v>
                      </c:pt>
                      <c:pt idx="197">
                        <c:v>28216</c:v>
                      </c:pt>
                      <c:pt idx="198">
                        <c:v>28246</c:v>
                      </c:pt>
                      <c:pt idx="199">
                        <c:v>28277</c:v>
                      </c:pt>
                      <c:pt idx="200">
                        <c:v>28307</c:v>
                      </c:pt>
                      <c:pt idx="201">
                        <c:v>28338</c:v>
                      </c:pt>
                      <c:pt idx="202">
                        <c:v>28369</c:v>
                      </c:pt>
                      <c:pt idx="203">
                        <c:v>28399</c:v>
                      </c:pt>
                      <c:pt idx="204">
                        <c:v>28430</c:v>
                      </c:pt>
                      <c:pt idx="205">
                        <c:v>28460</c:v>
                      </c:pt>
                      <c:pt idx="206">
                        <c:v>28491</c:v>
                      </c:pt>
                      <c:pt idx="207">
                        <c:v>28522</c:v>
                      </c:pt>
                      <c:pt idx="208">
                        <c:v>28550</c:v>
                      </c:pt>
                      <c:pt idx="209">
                        <c:v>28581</c:v>
                      </c:pt>
                      <c:pt idx="210">
                        <c:v>28611</c:v>
                      </c:pt>
                      <c:pt idx="211">
                        <c:v>28642</c:v>
                      </c:pt>
                      <c:pt idx="212">
                        <c:v>28672</c:v>
                      </c:pt>
                      <c:pt idx="213">
                        <c:v>28703</c:v>
                      </c:pt>
                      <c:pt idx="214">
                        <c:v>28734</c:v>
                      </c:pt>
                      <c:pt idx="215">
                        <c:v>28764</c:v>
                      </c:pt>
                      <c:pt idx="216">
                        <c:v>28795</c:v>
                      </c:pt>
                      <c:pt idx="217">
                        <c:v>28825</c:v>
                      </c:pt>
                      <c:pt idx="218">
                        <c:v>28856</c:v>
                      </c:pt>
                      <c:pt idx="219">
                        <c:v>28887</c:v>
                      </c:pt>
                      <c:pt idx="220">
                        <c:v>28915</c:v>
                      </c:pt>
                      <c:pt idx="221">
                        <c:v>28946</c:v>
                      </c:pt>
                      <c:pt idx="222">
                        <c:v>28976</c:v>
                      </c:pt>
                      <c:pt idx="223">
                        <c:v>29007</c:v>
                      </c:pt>
                      <c:pt idx="224">
                        <c:v>29037</c:v>
                      </c:pt>
                      <c:pt idx="225">
                        <c:v>29068</c:v>
                      </c:pt>
                      <c:pt idx="226">
                        <c:v>29099</c:v>
                      </c:pt>
                      <c:pt idx="227">
                        <c:v>29129</c:v>
                      </c:pt>
                      <c:pt idx="228">
                        <c:v>29160</c:v>
                      </c:pt>
                      <c:pt idx="229">
                        <c:v>29190</c:v>
                      </c:pt>
                      <c:pt idx="230">
                        <c:v>29221</c:v>
                      </c:pt>
                      <c:pt idx="231">
                        <c:v>29252</c:v>
                      </c:pt>
                      <c:pt idx="232">
                        <c:v>29281</c:v>
                      </c:pt>
                      <c:pt idx="233">
                        <c:v>29312</c:v>
                      </c:pt>
                      <c:pt idx="234">
                        <c:v>29342</c:v>
                      </c:pt>
                      <c:pt idx="235">
                        <c:v>29373</c:v>
                      </c:pt>
                      <c:pt idx="236">
                        <c:v>29403</c:v>
                      </c:pt>
                      <c:pt idx="237">
                        <c:v>29434</c:v>
                      </c:pt>
                      <c:pt idx="238">
                        <c:v>29465</c:v>
                      </c:pt>
                      <c:pt idx="239">
                        <c:v>29495</c:v>
                      </c:pt>
                      <c:pt idx="240">
                        <c:v>29526</c:v>
                      </c:pt>
                      <c:pt idx="241">
                        <c:v>29556</c:v>
                      </c:pt>
                      <c:pt idx="242">
                        <c:v>29587</c:v>
                      </c:pt>
                      <c:pt idx="243">
                        <c:v>29618</c:v>
                      </c:pt>
                      <c:pt idx="244">
                        <c:v>29646</c:v>
                      </c:pt>
                      <c:pt idx="245">
                        <c:v>29677</c:v>
                      </c:pt>
                      <c:pt idx="246">
                        <c:v>29707</c:v>
                      </c:pt>
                      <c:pt idx="247">
                        <c:v>29738</c:v>
                      </c:pt>
                      <c:pt idx="248">
                        <c:v>29768</c:v>
                      </c:pt>
                      <c:pt idx="249">
                        <c:v>29799</c:v>
                      </c:pt>
                      <c:pt idx="250">
                        <c:v>29830</c:v>
                      </c:pt>
                      <c:pt idx="251">
                        <c:v>29860</c:v>
                      </c:pt>
                      <c:pt idx="252">
                        <c:v>29891</c:v>
                      </c:pt>
                      <c:pt idx="253">
                        <c:v>29921</c:v>
                      </c:pt>
                      <c:pt idx="254">
                        <c:v>29952</c:v>
                      </c:pt>
                      <c:pt idx="255">
                        <c:v>29983</c:v>
                      </c:pt>
                      <c:pt idx="256">
                        <c:v>30011</c:v>
                      </c:pt>
                      <c:pt idx="257">
                        <c:v>30042</c:v>
                      </c:pt>
                      <c:pt idx="258">
                        <c:v>30072</c:v>
                      </c:pt>
                      <c:pt idx="259">
                        <c:v>30103</c:v>
                      </c:pt>
                      <c:pt idx="260">
                        <c:v>30133</c:v>
                      </c:pt>
                      <c:pt idx="261">
                        <c:v>30164</c:v>
                      </c:pt>
                      <c:pt idx="262">
                        <c:v>30195</c:v>
                      </c:pt>
                      <c:pt idx="263">
                        <c:v>30225</c:v>
                      </c:pt>
                      <c:pt idx="264">
                        <c:v>30256</c:v>
                      </c:pt>
                      <c:pt idx="265">
                        <c:v>30286</c:v>
                      </c:pt>
                      <c:pt idx="266">
                        <c:v>30317</c:v>
                      </c:pt>
                      <c:pt idx="267">
                        <c:v>30348</c:v>
                      </c:pt>
                      <c:pt idx="268">
                        <c:v>30376</c:v>
                      </c:pt>
                      <c:pt idx="269">
                        <c:v>30407</c:v>
                      </c:pt>
                      <c:pt idx="270">
                        <c:v>30437</c:v>
                      </c:pt>
                      <c:pt idx="271">
                        <c:v>30468</c:v>
                      </c:pt>
                      <c:pt idx="272">
                        <c:v>30498</c:v>
                      </c:pt>
                      <c:pt idx="273">
                        <c:v>30529</c:v>
                      </c:pt>
                      <c:pt idx="274">
                        <c:v>30560</c:v>
                      </c:pt>
                      <c:pt idx="275">
                        <c:v>30590</c:v>
                      </c:pt>
                      <c:pt idx="276">
                        <c:v>30621</c:v>
                      </c:pt>
                      <c:pt idx="277">
                        <c:v>30651</c:v>
                      </c:pt>
                      <c:pt idx="278">
                        <c:v>30682</c:v>
                      </c:pt>
                      <c:pt idx="279">
                        <c:v>30713</c:v>
                      </c:pt>
                      <c:pt idx="280">
                        <c:v>30742</c:v>
                      </c:pt>
                      <c:pt idx="281">
                        <c:v>30773</c:v>
                      </c:pt>
                      <c:pt idx="282">
                        <c:v>30803</c:v>
                      </c:pt>
                      <c:pt idx="283">
                        <c:v>30834</c:v>
                      </c:pt>
                      <c:pt idx="284">
                        <c:v>30864</c:v>
                      </c:pt>
                      <c:pt idx="285">
                        <c:v>30895</c:v>
                      </c:pt>
                      <c:pt idx="286">
                        <c:v>30926</c:v>
                      </c:pt>
                      <c:pt idx="287">
                        <c:v>30956</c:v>
                      </c:pt>
                      <c:pt idx="288">
                        <c:v>30987</c:v>
                      </c:pt>
                      <c:pt idx="289">
                        <c:v>31017</c:v>
                      </c:pt>
                      <c:pt idx="290">
                        <c:v>31048</c:v>
                      </c:pt>
                      <c:pt idx="291">
                        <c:v>31079</c:v>
                      </c:pt>
                      <c:pt idx="292">
                        <c:v>31107</c:v>
                      </c:pt>
                      <c:pt idx="293">
                        <c:v>31138</c:v>
                      </c:pt>
                      <c:pt idx="294">
                        <c:v>31168</c:v>
                      </c:pt>
                      <c:pt idx="295">
                        <c:v>31199</c:v>
                      </c:pt>
                      <c:pt idx="296">
                        <c:v>31229</c:v>
                      </c:pt>
                      <c:pt idx="297">
                        <c:v>31260</c:v>
                      </c:pt>
                      <c:pt idx="298">
                        <c:v>31291</c:v>
                      </c:pt>
                      <c:pt idx="299">
                        <c:v>31321</c:v>
                      </c:pt>
                      <c:pt idx="300">
                        <c:v>31352</c:v>
                      </c:pt>
                      <c:pt idx="301">
                        <c:v>31382</c:v>
                      </c:pt>
                      <c:pt idx="302">
                        <c:v>31413</c:v>
                      </c:pt>
                      <c:pt idx="303">
                        <c:v>31444</c:v>
                      </c:pt>
                      <c:pt idx="304">
                        <c:v>31472</c:v>
                      </c:pt>
                      <c:pt idx="305">
                        <c:v>31503</c:v>
                      </c:pt>
                      <c:pt idx="306">
                        <c:v>31533</c:v>
                      </c:pt>
                      <c:pt idx="307">
                        <c:v>31564</c:v>
                      </c:pt>
                      <c:pt idx="308">
                        <c:v>31594</c:v>
                      </c:pt>
                      <c:pt idx="309">
                        <c:v>31625</c:v>
                      </c:pt>
                      <c:pt idx="310">
                        <c:v>31656</c:v>
                      </c:pt>
                      <c:pt idx="311">
                        <c:v>31686</c:v>
                      </c:pt>
                      <c:pt idx="312">
                        <c:v>31717</c:v>
                      </c:pt>
                      <c:pt idx="313">
                        <c:v>31747</c:v>
                      </c:pt>
                      <c:pt idx="314">
                        <c:v>31778</c:v>
                      </c:pt>
                      <c:pt idx="315">
                        <c:v>31809</c:v>
                      </c:pt>
                      <c:pt idx="316">
                        <c:v>31837</c:v>
                      </c:pt>
                      <c:pt idx="317">
                        <c:v>31868</c:v>
                      </c:pt>
                      <c:pt idx="318">
                        <c:v>31898</c:v>
                      </c:pt>
                      <c:pt idx="319">
                        <c:v>31929</c:v>
                      </c:pt>
                      <c:pt idx="320">
                        <c:v>31959</c:v>
                      </c:pt>
                      <c:pt idx="321">
                        <c:v>31990</c:v>
                      </c:pt>
                      <c:pt idx="322">
                        <c:v>32021</c:v>
                      </c:pt>
                      <c:pt idx="323">
                        <c:v>32051</c:v>
                      </c:pt>
                      <c:pt idx="324">
                        <c:v>32082</c:v>
                      </c:pt>
                      <c:pt idx="325">
                        <c:v>32112</c:v>
                      </c:pt>
                      <c:pt idx="326">
                        <c:v>32143</c:v>
                      </c:pt>
                      <c:pt idx="327">
                        <c:v>32174</c:v>
                      </c:pt>
                      <c:pt idx="328">
                        <c:v>32203</c:v>
                      </c:pt>
                      <c:pt idx="329">
                        <c:v>32234</c:v>
                      </c:pt>
                      <c:pt idx="330">
                        <c:v>32264</c:v>
                      </c:pt>
                      <c:pt idx="331">
                        <c:v>32295</c:v>
                      </c:pt>
                      <c:pt idx="332">
                        <c:v>32325</c:v>
                      </c:pt>
                      <c:pt idx="333">
                        <c:v>32356</c:v>
                      </c:pt>
                      <c:pt idx="334">
                        <c:v>32387</c:v>
                      </c:pt>
                      <c:pt idx="335">
                        <c:v>32417</c:v>
                      </c:pt>
                      <c:pt idx="336">
                        <c:v>32448</c:v>
                      </c:pt>
                      <c:pt idx="337">
                        <c:v>32478</c:v>
                      </c:pt>
                      <c:pt idx="338">
                        <c:v>32509</c:v>
                      </c:pt>
                      <c:pt idx="339">
                        <c:v>32540</c:v>
                      </c:pt>
                      <c:pt idx="340">
                        <c:v>32568</c:v>
                      </c:pt>
                      <c:pt idx="341">
                        <c:v>32599</c:v>
                      </c:pt>
                      <c:pt idx="342">
                        <c:v>32629</c:v>
                      </c:pt>
                      <c:pt idx="343">
                        <c:v>32660</c:v>
                      </c:pt>
                      <c:pt idx="344">
                        <c:v>32690</c:v>
                      </c:pt>
                      <c:pt idx="345">
                        <c:v>32721</c:v>
                      </c:pt>
                      <c:pt idx="346">
                        <c:v>32752</c:v>
                      </c:pt>
                      <c:pt idx="347">
                        <c:v>32782</c:v>
                      </c:pt>
                      <c:pt idx="348">
                        <c:v>32813</c:v>
                      </c:pt>
                      <c:pt idx="349">
                        <c:v>32843</c:v>
                      </c:pt>
                      <c:pt idx="350">
                        <c:v>32874</c:v>
                      </c:pt>
                      <c:pt idx="351">
                        <c:v>32905</c:v>
                      </c:pt>
                      <c:pt idx="352">
                        <c:v>32933</c:v>
                      </c:pt>
                      <c:pt idx="353">
                        <c:v>32964</c:v>
                      </c:pt>
                      <c:pt idx="354">
                        <c:v>32994</c:v>
                      </c:pt>
                      <c:pt idx="355">
                        <c:v>33025</c:v>
                      </c:pt>
                      <c:pt idx="356">
                        <c:v>33055</c:v>
                      </c:pt>
                      <c:pt idx="357">
                        <c:v>33086</c:v>
                      </c:pt>
                      <c:pt idx="358">
                        <c:v>33117</c:v>
                      </c:pt>
                      <c:pt idx="359">
                        <c:v>33147</c:v>
                      </c:pt>
                      <c:pt idx="360">
                        <c:v>33178</c:v>
                      </c:pt>
                      <c:pt idx="361">
                        <c:v>33208</c:v>
                      </c:pt>
                      <c:pt idx="362">
                        <c:v>33239</c:v>
                      </c:pt>
                      <c:pt idx="363">
                        <c:v>33270</c:v>
                      </c:pt>
                      <c:pt idx="364">
                        <c:v>33298</c:v>
                      </c:pt>
                      <c:pt idx="365">
                        <c:v>33329</c:v>
                      </c:pt>
                      <c:pt idx="366">
                        <c:v>33359</c:v>
                      </c:pt>
                      <c:pt idx="367">
                        <c:v>33390</c:v>
                      </c:pt>
                      <c:pt idx="368">
                        <c:v>33420</c:v>
                      </c:pt>
                      <c:pt idx="369">
                        <c:v>33451</c:v>
                      </c:pt>
                      <c:pt idx="370">
                        <c:v>33482</c:v>
                      </c:pt>
                      <c:pt idx="371">
                        <c:v>33512</c:v>
                      </c:pt>
                      <c:pt idx="372">
                        <c:v>33543</c:v>
                      </c:pt>
                      <c:pt idx="373">
                        <c:v>33573</c:v>
                      </c:pt>
                      <c:pt idx="374">
                        <c:v>33604</c:v>
                      </c:pt>
                      <c:pt idx="375">
                        <c:v>33635</c:v>
                      </c:pt>
                      <c:pt idx="376">
                        <c:v>33664</c:v>
                      </c:pt>
                      <c:pt idx="377">
                        <c:v>33695</c:v>
                      </c:pt>
                      <c:pt idx="378">
                        <c:v>33725</c:v>
                      </c:pt>
                      <c:pt idx="379">
                        <c:v>33756</c:v>
                      </c:pt>
                      <c:pt idx="380">
                        <c:v>33786</c:v>
                      </c:pt>
                      <c:pt idx="381">
                        <c:v>33817</c:v>
                      </c:pt>
                      <c:pt idx="382">
                        <c:v>33848</c:v>
                      </c:pt>
                      <c:pt idx="383">
                        <c:v>33878</c:v>
                      </c:pt>
                      <c:pt idx="384">
                        <c:v>33909</c:v>
                      </c:pt>
                      <c:pt idx="385">
                        <c:v>33939</c:v>
                      </c:pt>
                      <c:pt idx="386">
                        <c:v>33970</c:v>
                      </c:pt>
                      <c:pt idx="387">
                        <c:v>34001</c:v>
                      </c:pt>
                      <c:pt idx="388">
                        <c:v>34029</c:v>
                      </c:pt>
                      <c:pt idx="389">
                        <c:v>34060</c:v>
                      </c:pt>
                      <c:pt idx="390">
                        <c:v>34090</c:v>
                      </c:pt>
                      <c:pt idx="391">
                        <c:v>34121</c:v>
                      </c:pt>
                      <c:pt idx="392">
                        <c:v>34151</c:v>
                      </c:pt>
                      <c:pt idx="393">
                        <c:v>34182</c:v>
                      </c:pt>
                      <c:pt idx="394">
                        <c:v>34213</c:v>
                      </c:pt>
                      <c:pt idx="395">
                        <c:v>34243</c:v>
                      </c:pt>
                      <c:pt idx="396">
                        <c:v>34274</c:v>
                      </c:pt>
                      <c:pt idx="397">
                        <c:v>34304</c:v>
                      </c:pt>
                      <c:pt idx="398">
                        <c:v>34335</c:v>
                      </c:pt>
                      <c:pt idx="399">
                        <c:v>34366</c:v>
                      </c:pt>
                      <c:pt idx="400">
                        <c:v>34394</c:v>
                      </c:pt>
                      <c:pt idx="401">
                        <c:v>34425</c:v>
                      </c:pt>
                      <c:pt idx="402">
                        <c:v>34455</c:v>
                      </c:pt>
                      <c:pt idx="403">
                        <c:v>34486</c:v>
                      </c:pt>
                      <c:pt idx="404">
                        <c:v>34516</c:v>
                      </c:pt>
                      <c:pt idx="405">
                        <c:v>34547</c:v>
                      </c:pt>
                      <c:pt idx="406">
                        <c:v>34578</c:v>
                      </c:pt>
                      <c:pt idx="407">
                        <c:v>34608</c:v>
                      </c:pt>
                      <c:pt idx="408">
                        <c:v>34639</c:v>
                      </c:pt>
                      <c:pt idx="409">
                        <c:v>34669</c:v>
                      </c:pt>
                      <c:pt idx="410">
                        <c:v>34700</c:v>
                      </c:pt>
                      <c:pt idx="411">
                        <c:v>34731</c:v>
                      </c:pt>
                      <c:pt idx="412">
                        <c:v>34759</c:v>
                      </c:pt>
                      <c:pt idx="413">
                        <c:v>34790</c:v>
                      </c:pt>
                      <c:pt idx="414">
                        <c:v>34820</c:v>
                      </c:pt>
                      <c:pt idx="415">
                        <c:v>34851</c:v>
                      </c:pt>
                      <c:pt idx="416">
                        <c:v>34881</c:v>
                      </c:pt>
                      <c:pt idx="417">
                        <c:v>34912</c:v>
                      </c:pt>
                      <c:pt idx="418">
                        <c:v>34943</c:v>
                      </c:pt>
                      <c:pt idx="419">
                        <c:v>34973</c:v>
                      </c:pt>
                      <c:pt idx="420">
                        <c:v>35004</c:v>
                      </c:pt>
                      <c:pt idx="421">
                        <c:v>35034</c:v>
                      </c:pt>
                      <c:pt idx="422">
                        <c:v>35065</c:v>
                      </c:pt>
                      <c:pt idx="423">
                        <c:v>35096</c:v>
                      </c:pt>
                      <c:pt idx="424">
                        <c:v>35125</c:v>
                      </c:pt>
                      <c:pt idx="425">
                        <c:v>35156</c:v>
                      </c:pt>
                      <c:pt idx="426">
                        <c:v>35186</c:v>
                      </c:pt>
                      <c:pt idx="427">
                        <c:v>35217</c:v>
                      </c:pt>
                      <c:pt idx="428">
                        <c:v>35247</c:v>
                      </c:pt>
                      <c:pt idx="429">
                        <c:v>35278</c:v>
                      </c:pt>
                      <c:pt idx="430">
                        <c:v>35309</c:v>
                      </c:pt>
                      <c:pt idx="431">
                        <c:v>35339</c:v>
                      </c:pt>
                      <c:pt idx="432">
                        <c:v>35370</c:v>
                      </c:pt>
                      <c:pt idx="433">
                        <c:v>35400</c:v>
                      </c:pt>
                      <c:pt idx="434">
                        <c:v>35431</c:v>
                      </c:pt>
                      <c:pt idx="435">
                        <c:v>35462</c:v>
                      </c:pt>
                      <c:pt idx="436">
                        <c:v>35490</c:v>
                      </c:pt>
                      <c:pt idx="437">
                        <c:v>35521</c:v>
                      </c:pt>
                      <c:pt idx="438">
                        <c:v>35551</c:v>
                      </c:pt>
                      <c:pt idx="439">
                        <c:v>35582</c:v>
                      </c:pt>
                      <c:pt idx="440">
                        <c:v>35612</c:v>
                      </c:pt>
                      <c:pt idx="441">
                        <c:v>35643</c:v>
                      </c:pt>
                      <c:pt idx="442">
                        <c:v>35674</c:v>
                      </c:pt>
                      <c:pt idx="443">
                        <c:v>35704</c:v>
                      </c:pt>
                      <c:pt idx="444">
                        <c:v>35735</c:v>
                      </c:pt>
                      <c:pt idx="445">
                        <c:v>35765</c:v>
                      </c:pt>
                      <c:pt idx="446">
                        <c:v>35796</c:v>
                      </c:pt>
                      <c:pt idx="447">
                        <c:v>35827</c:v>
                      </c:pt>
                      <c:pt idx="448">
                        <c:v>35855</c:v>
                      </c:pt>
                      <c:pt idx="449">
                        <c:v>35886</c:v>
                      </c:pt>
                      <c:pt idx="450">
                        <c:v>35916</c:v>
                      </c:pt>
                      <c:pt idx="451">
                        <c:v>35947</c:v>
                      </c:pt>
                      <c:pt idx="452">
                        <c:v>35977</c:v>
                      </c:pt>
                      <c:pt idx="453">
                        <c:v>36008</c:v>
                      </c:pt>
                      <c:pt idx="454">
                        <c:v>36039</c:v>
                      </c:pt>
                      <c:pt idx="455">
                        <c:v>36069</c:v>
                      </c:pt>
                      <c:pt idx="456">
                        <c:v>36100</c:v>
                      </c:pt>
                      <c:pt idx="457">
                        <c:v>36130</c:v>
                      </c:pt>
                      <c:pt idx="458">
                        <c:v>36161</c:v>
                      </c:pt>
                      <c:pt idx="459">
                        <c:v>36192</c:v>
                      </c:pt>
                      <c:pt idx="460">
                        <c:v>36220</c:v>
                      </c:pt>
                      <c:pt idx="461">
                        <c:v>36251</c:v>
                      </c:pt>
                      <c:pt idx="462">
                        <c:v>36281</c:v>
                      </c:pt>
                      <c:pt idx="463">
                        <c:v>36312</c:v>
                      </c:pt>
                      <c:pt idx="464">
                        <c:v>36342</c:v>
                      </c:pt>
                      <c:pt idx="465">
                        <c:v>36373</c:v>
                      </c:pt>
                      <c:pt idx="466">
                        <c:v>36404</c:v>
                      </c:pt>
                      <c:pt idx="467">
                        <c:v>36434</c:v>
                      </c:pt>
                      <c:pt idx="468">
                        <c:v>36465</c:v>
                      </c:pt>
                      <c:pt idx="469">
                        <c:v>36495</c:v>
                      </c:pt>
                      <c:pt idx="470">
                        <c:v>36526</c:v>
                      </c:pt>
                      <c:pt idx="471">
                        <c:v>36557</c:v>
                      </c:pt>
                      <c:pt idx="472">
                        <c:v>36586</c:v>
                      </c:pt>
                      <c:pt idx="473">
                        <c:v>36617</c:v>
                      </c:pt>
                      <c:pt idx="474">
                        <c:v>36647</c:v>
                      </c:pt>
                      <c:pt idx="475">
                        <c:v>36678</c:v>
                      </c:pt>
                      <c:pt idx="476">
                        <c:v>36708</c:v>
                      </c:pt>
                      <c:pt idx="477">
                        <c:v>36739</c:v>
                      </c:pt>
                      <c:pt idx="478">
                        <c:v>36770</c:v>
                      </c:pt>
                      <c:pt idx="479">
                        <c:v>36800</c:v>
                      </c:pt>
                      <c:pt idx="480">
                        <c:v>36831</c:v>
                      </c:pt>
                      <c:pt idx="481">
                        <c:v>36861</c:v>
                      </c:pt>
                      <c:pt idx="482">
                        <c:v>36892</c:v>
                      </c:pt>
                      <c:pt idx="483">
                        <c:v>36923</c:v>
                      </c:pt>
                      <c:pt idx="484">
                        <c:v>36951</c:v>
                      </c:pt>
                      <c:pt idx="485">
                        <c:v>36982</c:v>
                      </c:pt>
                      <c:pt idx="486">
                        <c:v>37012</c:v>
                      </c:pt>
                      <c:pt idx="487">
                        <c:v>37043</c:v>
                      </c:pt>
                      <c:pt idx="488">
                        <c:v>37073</c:v>
                      </c:pt>
                      <c:pt idx="489">
                        <c:v>37104</c:v>
                      </c:pt>
                      <c:pt idx="490">
                        <c:v>37135</c:v>
                      </c:pt>
                      <c:pt idx="491">
                        <c:v>37165</c:v>
                      </c:pt>
                      <c:pt idx="492">
                        <c:v>37196</c:v>
                      </c:pt>
                      <c:pt idx="493">
                        <c:v>37226</c:v>
                      </c:pt>
                      <c:pt idx="494">
                        <c:v>37257</c:v>
                      </c:pt>
                      <c:pt idx="495">
                        <c:v>37288</c:v>
                      </c:pt>
                      <c:pt idx="496">
                        <c:v>37316</c:v>
                      </c:pt>
                      <c:pt idx="497">
                        <c:v>37347</c:v>
                      </c:pt>
                      <c:pt idx="498">
                        <c:v>37377</c:v>
                      </c:pt>
                      <c:pt idx="499">
                        <c:v>37408</c:v>
                      </c:pt>
                      <c:pt idx="500">
                        <c:v>37438</c:v>
                      </c:pt>
                      <c:pt idx="501">
                        <c:v>37469</c:v>
                      </c:pt>
                      <c:pt idx="502">
                        <c:v>37500</c:v>
                      </c:pt>
                      <c:pt idx="503">
                        <c:v>37530</c:v>
                      </c:pt>
                      <c:pt idx="504">
                        <c:v>37561</c:v>
                      </c:pt>
                      <c:pt idx="505">
                        <c:v>37591</c:v>
                      </c:pt>
                      <c:pt idx="506">
                        <c:v>37622</c:v>
                      </c:pt>
                      <c:pt idx="507">
                        <c:v>37653</c:v>
                      </c:pt>
                      <c:pt idx="508">
                        <c:v>37681</c:v>
                      </c:pt>
                      <c:pt idx="509">
                        <c:v>37712</c:v>
                      </c:pt>
                      <c:pt idx="510">
                        <c:v>37742</c:v>
                      </c:pt>
                      <c:pt idx="511">
                        <c:v>37773</c:v>
                      </c:pt>
                      <c:pt idx="512">
                        <c:v>37803</c:v>
                      </c:pt>
                      <c:pt idx="513">
                        <c:v>37834</c:v>
                      </c:pt>
                      <c:pt idx="514">
                        <c:v>37865</c:v>
                      </c:pt>
                      <c:pt idx="515">
                        <c:v>37895</c:v>
                      </c:pt>
                      <c:pt idx="516">
                        <c:v>37926</c:v>
                      </c:pt>
                      <c:pt idx="517">
                        <c:v>37956</c:v>
                      </c:pt>
                      <c:pt idx="518">
                        <c:v>37987</c:v>
                      </c:pt>
                      <c:pt idx="519">
                        <c:v>38018</c:v>
                      </c:pt>
                      <c:pt idx="520">
                        <c:v>38047</c:v>
                      </c:pt>
                      <c:pt idx="521">
                        <c:v>38078</c:v>
                      </c:pt>
                      <c:pt idx="522">
                        <c:v>38108</c:v>
                      </c:pt>
                      <c:pt idx="523">
                        <c:v>38139</c:v>
                      </c:pt>
                      <c:pt idx="524">
                        <c:v>38169</c:v>
                      </c:pt>
                      <c:pt idx="525">
                        <c:v>38200</c:v>
                      </c:pt>
                      <c:pt idx="526">
                        <c:v>38231</c:v>
                      </c:pt>
                      <c:pt idx="527">
                        <c:v>38261</c:v>
                      </c:pt>
                      <c:pt idx="528">
                        <c:v>38292</c:v>
                      </c:pt>
                      <c:pt idx="529">
                        <c:v>38322</c:v>
                      </c:pt>
                      <c:pt idx="530">
                        <c:v>38353</c:v>
                      </c:pt>
                      <c:pt idx="531">
                        <c:v>38384</c:v>
                      </c:pt>
                      <c:pt idx="532">
                        <c:v>38412</c:v>
                      </c:pt>
                      <c:pt idx="533">
                        <c:v>38443</c:v>
                      </c:pt>
                      <c:pt idx="534">
                        <c:v>38473</c:v>
                      </c:pt>
                      <c:pt idx="535">
                        <c:v>38504</c:v>
                      </c:pt>
                      <c:pt idx="536">
                        <c:v>38534</c:v>
                      </c:pt>
                      <c:pt idx="537">
                        <c:v>38565</c:v>
                      </c:pt>
                      <c:pt idx="538">
                        <c:v>38596</c:v>
                      </c:pt>
                      <c:pt idx="539">
                        <c:v>38626</c:v>
                      </c:pt>
                      <c:pt idx="540">
                        <c:v>38657</c:v>
                      </c:pt>
                      <c:pt idx="541">
                        <c:v>38687</c:v>
                      </c:pt>
                      <c:pt idx="542">
                        <c:v>38718</c:v>
                      </c:pt>
                      <c:pt idx="543">
                        <c:v>38749</c:v>
                      </c:pt>
                      <c:pt idx="544">
                        <c:v>38777</c:v>
                      </c:pt>
                      <c:pt idx="545">
                        <c:v>38808</c:v>
                      </c:pt>
                      <c:pt idx="546">
                        <c:v>38838</c:v>
                      </c:pt>
                      <c:pt idx="547">
                        <c:v>38869</c:v>
                      </c:pt>
                      <c:pt idx="548">
                        <c:v>38899</c:v>
                      </c:pt>
                      <c:pt idx="549">
                        <c:v>38930</c:v>
                      </c:pt>
                      <c:pt idx="550">
                        <c:v>38961</c:v>
                      </c:pt>
                      <c:pt idx="551">
                        <c:v>38991</c:v>
                      </c:pt>
                      <c:pt idx="552">
                        <c:v>39022</c:v>
                      </c:pt>
                      <c:pt idx="553">
                        <c:v>39052</c:v>
                      </c:pt>
                      <c:pt idx="554">
                        <c:v>39083</c:v>
                      </c:pt>
                      <c:pt idx="555">
                        <c:v>39114</c:v>
                      </c:pt>
                      <c:pt idx="556">
                        <c:v>39142</c:v>
                      </c:pt>
                      <c:pt idx="557">
                        <c:v>39173</c:v>
                      </c:pt>
                      <c:pt idx="558">
                        <c:v>39203</c:v>
                      </c:pt>
                      <c:pt idx="559">
                        <c:v>39234</c:v>
                      </c:pt>
                      <c:pt idx="560">
                        <c:v>39264</c:v>
                      </c:pt>
                      <c:pt idx="561">
                        <c:v>39295</c:v>
                      </c:pt>
                      <c:pt idx="562">
                        <c:v>39326</c:v>
                      </c:pt>
                      <c:pt idx="563">
                        <c:v>39356</c:v>
                      </c:pt>
                      <c:pt idx="564">
                        <c:v>39387</c:v>
                      </c:pt>
                      <c:pt idx="565">
                        <c:v>39417</c:v>
                      </c:pt>
                      <c:pt idx="566">
                        <c:v>39448</c:v>
                      </c:pt>
                      <c:pt idx="567">
                        <c:v>39479</c:v>
                      </c:pt>
                      <c:pt idx="568">
                        <c:v>39508</c:v>
                      </c:pt>
                      <c:pt idx="569">
                        <c:v>39539</c:v>
                      </c:pt>
                      <c:pt idx="570">
                        <c:v>39569</c:v>
                      </c:pt>
                      <c:pt idx="571">
                        <c:v>39600</c:v>
                      </c:pt>
                      <c:pt idx="572">
                        <c:v>39630</c:v>
                      </c:pt>
                      <c:pt idx="573">
                        <c:v>39661</c:v>
                      </c:pt>
                      <c:pt idx="574">
                        <c:v>39692</c:v>
                      </c:pt>
                      <c:pt idx="575">
                        <c:v>39722</c:v>
                      </c:pt>
                      <c:pt idx="576">
                        <c:v>39753</c:v>
                      </c:pt>
                      <c:pt idx="577">
                        <c:v>39783</c:v>
                      </c:pt>
                      <c:pt idx="578">
                        <c:v>39814</c:v>
                      </c:pt>
                      <c:pt idx="579">
                        <c:v>39845</c:v>
                      </c:pt>
                      <c:pt idx="580">
                        <c:v>39873</c:v>
                      </c:pt>
                      <c:pt idx="581">
                        <c:v>39904</c:v>
                      </c:pt>
                      <c:pt idx="582">
                        <c:v>39934</c:v>
                      </c:pt>
                      <c:pt idx="583">
                        <c:v>39965</c:v>
                      </c:pt>
                      <c:pt idx="584">
                        <c:v>39995</c:v>
                      </c:pt>
                      <c:pt idx="585">
                        <c:v>40026</c:v>
                      </c:pt>
                      <c:pt idx="586">
                        <c:v>40057</c:v>
                      </c:pt>
                      <c:pt idx="587">
                        <c:v>40087</c:v>
                      </c:pt>
                      <c:pt idx="588">
                        <c:v>40118</c:v>
                      </c:pt>
                      <c:pt idx="589">
                        <c:v>40148</c:v>
                      </c:pt>
                      <c:pt idx="590">
                        <c:v>40179</c:v>
                      </c:pt>
                      <c:pt idx="591">
                        <c:v>40210</c:v>
                      </c:pt>
                      <c:pt idx="592">
                        <c:v>40238</c:v>
                      </c:pt>
                      <c:pt idx="593">
                        <c:v>40269</c:v>
                      </c:pt>
                      <c:pt idx="594">
                        <c:v>40299</c:v>
                      </c:pt>
                      <c:pt idx="595">
                        <c:v>40330</c:v>
                      </c:pt>
                      <c:pt idx="596">
                        <c:v>40360</c:v>
                      </c:pt>
                      <c:pt idx="597">
                        <c:v>40391</c:v>
                      </c:pt>
                      <c:pt idx="598">
                        <c:v>40422</c:v>
                      </c:pt>
                      <c:pt idx="599">
                        <c:v>40452</c:v>
                      </c:pt>
                      <c:pt idx="600">
                        <c:v>40483</c:v>
                      </c:pt>
                      <c:pt idx="601">
                        <c:v>40513</c:v>
                      </c:pt>
                      <c:pt idx="602">
                        <c:v>40544</c:v>
                      </c:pt>
                      <c:pt idx="603">
                        <c:v>40575</c:v>
                      </c:pt>
                      <c:pt idx="604">
                        <c:v>40603</c:v>
                      </c:pt>
                      <c:pt idx="605">
                        <c:v>40634</c:v>
                      </c:pt>
                      <c:pt idx="606">
                        <c:v>40664</c:v>
                      </c:pt>
                      <c:pt idx="607">
                        <c:v>40695</c:v>
                      </c:pt>
                      <c:pt idx="608">
                        <c:v>40725</c:v>
                      </c:pt>
                      <c:pt idx="609">
                        <c:v>40756</c:v>
                      </c:pt>
                      <c:pt idx="610">
                        <c:v>40787</c:v>
                      </c:pt>
                      <c:pt idx="611">
                        <c:v>40817</c:v>
                      </c:pt>
                      <c:pt idx="612">
                        <c:v>40848</c:v>
                      </c:pt>
                      <c:pt idx="613">
                        <c:v>40878</c:v>
                      </c:pt>
                      <c:pt idx="614">
                        <c:v>40909</c:v>
                      </c:pt>
                      <c:pt idx="615">
                        <c:v>40940</c:v>
                      </c:pt>
                      <c:pt idx="616">
                        <c:v>40969</c:v>
                      </c:pt>
                      <c:pt idx="617">
                        <c:v>41000</c:v>
                      </c:pt>
                      <c:pt idx="618">
                        <c:v>41030</c:v>
                      </c:pt>
                      <c:pt idx="619">
                        <c:v>41061</c:v>
                      </c:pt>
                      <c:pt idx="620">
                        <c:v>41091</c:v>
                      </c:pt>
                      <c:pt idx="621">
                        <c:v>41122</c:v>
                      </c:pt>
                      <c:pt idx="622">
                        <c:v>41153</c:v>
                      </c:pt>
                      <c:pt idx="623">
                        <c:v>41183</c:v>
                      </c:pt>
                      <c:pt idx="624">
                        <c:v>41214</c:v>
                      </c:pt>
                      <c:pt idx="625">
                        <c:v>41244</c:v>
                      </c:pt>
                      <c:pt idx="626">
                        <c:v>41275</c:v>
                      </c:pt>
                      <c:pt idx="627">
                        <c:v>41306</c:v>
                      </c:pt>
                      <c:pt idx="628">
                        <c:v>41334</c:v>
                      </c:pt>
                      <c:pt idx="629">
                        <c:v>41365</c:v>
                      </c:pt>
                      <c:pt idx="630">
                        <c:v>41395</c:v>
                      </c:pt>
                      <c:pt idx="631">
                        <c:v>41426</c:v>
                      </c:pt>
                      <c:pt idx="632">
                        <c:v>41456</c:v>
                      </c:pt>
                      <c:pt idx="633">
                        <c:v>41487</c:v>
                      </c:pt>
                      <c:pt idx="634">
                        <c:v>41518</c:v>
                      </c:pt>
                      <c:pt idx="635">
                        <c:v>41548</c:v>
                      </c:pt>
                      <c:pt idx="636">
                        <c:v>41579</c:v>
                      </c:pt>
                      <c:pt idx="637">
                        <c:v>41609</c:v>
                      </c:pt>
                      <c:pt idx="638">
                        <c:v>41640</c:v>
                      </c:pt>
                      <c:pt idx="639">
                        <c:v>41671</c:v>
                      </c:pt>
                      <c:pt idx="640">
                        <c:v>41699</c:v>
                      </c:pt>
                      <c:pt idx="641">
                        <c:v>41730</c:v>
                      </c:pt>
                      <c:pt idx="642">
                        <c:v>41760</c:v>
                      </c:pt>
                      <c:pt idx="643">
                        <c:v>41791</c:v>
                      </c:pt>
                      <c:pt idx="644">
                        <c:v>41821</c:v>
                      </c:pt>
                      <c:pt idx="645">
                        <c:v>41852</c:v>
                      </c:pt>
                      <c:pt idx="646">
                        <c:v>41883</c:v>
                      </c:pt>
                      <c:pt idx="647">
                        <c:v>41913</c:v>
                      </c:pt>
                      <c:pt idx="648">
                        <c:v>41944</c:v>
                      </c:pt>
                      <c:pt idx="649">
                        <c:v>41974</c:v>
                      </c:pt>
                      <c:pt idx="650">
                        <c:v>42005</c:v>
                      </c:pt>
                      <c:pt idx="651">
                        <c:v>42036</c:v>
                      </c:pt>
                      <c:pt idx="652">
                        <c:v>42064</c:v>
                      </c:pt>
                      <c:pt idx="653">
                        <c:v>42095</c:v>
                      </c:pt>
                      <c:pt idx="654">
                        <c:v>42125</c:v>
                      </c:pt>
                      <c:pt idx="655">
                        <c:v>42156</c:v>
                      </c:pt>
                      <c:pt idx="656">
                        <c:v>42186</c:v>
                      </c:pt>
                      <c:pt idx="657">
                        <c:v>42217</c:v>
                      </c:pt>
                      <c:pt idx="658">
                        <c:v>42248</c:v>
                      </c:pt>
                      <c:pt idx="659">
                        <c:v>42278</c:v>
                      </c:pt>
                      <c:pt idx="660">
                        <c:v>42309</c:v>
                      </c:pt>
                      <c:pt idx="661">
                        <c:v>42339</c:v>
                      </c:pt>
                      <c:pt idx="662">
                        <c:v>42370</c:v>
                      </c:pt>
                      <c:pt idx="663">
                        <c:v>42401</c:v>
                      </c:pt>
                      <c:pt idx="664">
                        <c:v>42430</c:v>
                      </c:pt>
                      <c:pt idx="665">
                        <c:v>42461</c:v>
                      </c:pt>
                      <c:pt idx="666">
                        <c:v>42491</c:v>
                      </c:pt>
                      <c:pt idx="667">
                        <c:v>42522</c:v>
                      </c:pt>
                      <c:pt idx="668">
                        <c:v>42552</c:v>
                      </c:pt>
                      <c:pt idx="669">
                        <c:v>42583</c:v>
                      </c:pt>
                      <c:pt idx="670">
                        <c:v>42614</c:v>
                      </c:pt>
                      <c:pt idx="671">
                        <c:v>42644</c:v>
                      </c:pt>
                      <c:pt idx="672">
                        <c:v>42675</c:v>
                      </c:pt>
                      <c:pt idx="673">
                        <c:v>42705</c:v>
                      </c:pt>
                      <c:pt idx="674">
                        <c:v>42736</c:v>
                      </c:pt>
                      <c:pt idx="675">
                        <c:v>42767</c:v>
                      </c:pt>
                      <c:pt idx="676">
                        <c:v>42795</c:v>
                      </c:pt>
                      <c:pt idx="677">
                        <c:v>42826</c:v>
                      </c:pt>
                      <c:pt idx="678">
                        <c:v>42856</c:v>
                      </c:pt>
                      <c:pt idx="679">
                        <c:v>42887</c:v>
                      </c:pt>
                      <c:pt idx="680">
                        <c:v>42917</c:v>
                      </c:pt>
                      <c:pt idx="681">
                        <c:v>42948</c:v>
                      </c:pt>
                      <c:pt idx="682">
                        <c:v>42979</c:v>
                      </c:pt>
                      <c:pt idx="683">
                        <c:v>43009</c:v>
                      </c:pt>
                      <c:pt idx="684">
                        <c:v>43040</c:v>
                      </c:pt>
                      <c:pt idx="685">
                        <c:v>43070</c:v>
                      </c:pt>
                      <c:pt idx="686">
                        <c:v>43101</c:v>
                      </c:pt>
                      <c:pt idx="687">
                        <c:v>43132</c:v>
                      </c:pt>
                      <c:pt idx="688">
                        <c:v>43160</c:v>
                      </c:pt>
                      <c:pt idx="689">
                        <c:v>43191</c:v>
                      </c:pt>
                      <c:pt idx="690">
                        <c:v>43221</c:v>
                      </c:pt>
                      <c:pt idx="691">
                        <c:v>43252</c:v>
                      </c:pt>
                      <c:pt idx="692">
                        <c:v>43282</c:v>
                      </c:pt>
                      <c:pt idx="693">
                        <c:v>43313</c:v>
                      </c:pt>
                      <c:pt idx="694">
                        <c:v>43344</c:v>
                      </c:pt>
                      <c:pt idx="695">
                        <c:v>43374</c:v>
                      </c:pt>
                      <c:pt idx="696">
                        <c:v>43405</c:v>
                      </c:pt>
                      <c:pt idx="697">
                        <c:v>43435</c:v>
                      </c:pt>
                      <c:pt idx="698">
                        <c:v>43466</c:v>
                      </c:pt>
                      <c:pt idx="699">
                        <c:v>43497</c:v>
                      </c:pt>
                      <c:pt idx="700">
                        <c:v>43525</c:v>
                      </c:pt>
                      <c:pt idx="701">
                        <c:v>43556</c:v>
                      </c:pt>
                      <c:pt idx="702">
                        <c:v>43586</c:v>
                      </c:pt>
                      <c:pt idx="703">
                        <c:v>43617</c:v>
                      </c:pt>
                      <c:pt idx="704">
                        <c:v>43647</c:v>
                      </c:pt>
                      <c:pt idx="705">
                        <c:v>43678</c:v>
                      </c:pt>
                      <c:pt idx="706">
                        <c:v>43709</c:v>
                      </c:pt>
                      <c:pt idx="707">
                        <c:v>43739</c:v>
                      </c:pt>
                      <c:pt idx="708">
                        <c:v>43770</c:v>
                      </c:pt>
                      <c:pt idx="709">
                        <c:v>43800</c:v>
                      </c:pt>
                      <c:pt idx="710">
                        <c:v>43831</c:v>
                      </c:pt>
                      <c:pt idx="711">
                        <c:v>43862</c:v>
                      </c:pt>
                      <c:pt idx="712">
                        <c:v>43891</c:v>
                      </c:pt>
                      <c:pt idx="713">
                        <c:v>43922</c:v>
                      </c:pt>
                      <c:pt idx="714">
                        <c:v>43952</c:v>
                      </c:pt>
                      <c:pt idx="715">
                        <c:v>43983</c:v>
                      </c:pt>
                      <c:pt idx="716">
                        <c:v>44013</c:v>
                      </c:pt>
                      <c:pt idx="717">
                        <c:v>44044</c:v>
                      </c:pt>
                      <c:pt idx="718">
                        <c:v>44075</c:v>
                      </c:pt>
                      <c:pt idx="719">
                        <c:v>44105</c:v>
                      </c:pt>
                      <c:pt idx="720">
                        <c:v>44136</c:v>
                      </c:pt>
                      <c:pt idx="721">
                        <c:v>44166</c:v>
                      </c:pt>
                      <c:pt idx="722">
                        <c:v>44197</c:v>
                      </c:pt>
                      <c:pt idx="723">
                        <c:v>44228</c:v>
                      </c:pt>
                      <c:pt idx="724">
                        <c:v>44256</c:v>
                      </c:pt>
                      <c:pt idx="725">
                        <c:v>44287</c:v>
                      </c:pt>
                      <c:pt idx="726">
                        <c:v>44317</c:v>
                      </c:pt>
                      <c:pt idx="727">
                        <c:v>44348</c:v>
                      </c:pt>
                      <c:pt idx="728">
                        <c:v>44378</c:v>
                      </c:pt>
                      <c:pt idx="729">
                        <c:v>44378</c:v>
                      </c:pt>
                      <c:pt idx="730">
                        <c:v>44409</c:v>
                      </c:pt>
                      <c:pt idx="731">
                        <c:v>44440</c:v>
                      </c:pt>
                      <c:pt idx="732">
                        <c:v>44470</c:v>
                      </c:pt>
                      <c:pt idx="733">
                        <c:v>44501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'Dati base'!$L$2:$L$735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734"/>
                      <c:pt idx="0">
                        <c:v>27.541</c:v>
                      </c:pt>
                      <c:pt idx="1">
                        <c:v>27.777999999999999</c:v>
                      </c:pt>
                      <c:pt idx="2">
                        <c:v>27.748999999999999</c:v>
                      </c:pt>
                      <c:pt idx="3">
                        <c:v>27.774999999999999</c:v>
                      </c:pt>
                      <c:pt idx="4">
                        <c:v>27.704999999999998</c:v>
                      </c:pt>
                      <c:pt idx="5">
                        <c:v>27.561</c:v>
                      </c:pt>
                      <c:pt idx="6">
                        <c:v>26.908000000000001</c:v>
                      </c:pt>
                      <c:pt idx="7">
                        <c:v>27.114999999999998</c:v>
                      </c:pt>
                      <c:pt idx="8">
                        <c:v>26.952999999999999</c:v>
                      </c:pt>
                      <c:pt idx="9">
                        <c:v>26.776</c:v>
                      </c:pt>
                      <c:pt idx="10">
                        <c:v>26.841999999999999</c:v>
                      </c:pt>
                      <c:pt idx="11">
                        <c:v>26.71</c:v>
                      </c:pt>
                      <c:pt idx="12">
                        <c:v>26.428999999999998</c:v>
                      </c:pt>
                      <c:pt idx="13">
                        <c:v>26.4</c:v>
                      </c:pt>
                      <c:pt idx="14">
                        <c:v>26.148</c:v>
                      </c:pt>
                      <c:pt idx="15">
                        <c:v>26.138000000000002</c:v>
                      </c:pt>
                      <c:pt idx="16">
                        <c:v>26.01</c:v>
                      </c:pt>
                      <c:pt idx="17">
                        <c:v>25.777000000000001</c:v>
                      </c:pt>
                      <c:pt idx="18">
                        <c:v>25.428000000000001</c:v>
                      </c:pt>
                      <c:pt idx="19">
                        <c:v>25.402999999999999</c:v>
                      </c:pt>
                      <c:pt idx="20">
                        <c:v>25.256</c:v>
                      </c:pt>
                      <c:pt idx="21">
                        <c:v>24.942</c:v>
                      </c:pt>
                      <c:pt idx="22">
                        <c:v>24.824000000000002</c:v>
                      </c:pt>
                      <c:pt idx="23">
                        <c:v>24.73</c:v>
                      </c:pt>
                      <c:pt idx="24">
                        <c:v>24.777000000000001</c:v>
                      </c:pt>
                      <c:pt idx="25">
                        <c:v>24.66</c:v>
                      </c:pt>
                      <c:pt idx="26">
                        <c:v>24.567</c:v>
                      </c:pt>
                      <c:pt idx="27">
                        <c:v>24.475000000000001</c:v>
                      </c:pt>
                      <c:pt idx="28">
                        <c:v>23.827000000000002</c:v>
                      </c:pt>
                      <c:pt idx="29">
                        <c:v>23.295999999999999</c:v>
                      </c:pt>
                      <c:pt idx="30">
                        <c:v>23.172000000000001</c:v>
                      </c:pt>
                      <c:pt idx="31">
                        <c:v>23.172000000000001</c:v>
                      </c:pt>
                      <c:pt idx="32">
                        <c:v>23.192</c:v>
                      </c:pt>
                      <c:pt idx="33">
                        <c:v>23.151</c:v>
                      </c:pt>
                      <c:pt idx="34">
                        <c:v>22.928000000000001</c:v>
                      </c:pt>
                      <c:pt idx="35">
                        <c:v>22.707999999999998</c:v>
                      </c:pt>
                      <c:pt idx="36">
                        <c:v>22.707999999999998</c:v>
                      </c:pt>
                      <c:pt idx="37">
                        <c:v>22.571000000000002</c:v>
                      </c:pt>
                      <c:pt idx="38">
                        <c:v>22.358000000000001</c:v>
                      </c:pt>
                      <c:pt idx="39">
                        <c:v>22.300999999999998</c:v>
                      </c:pt>
                      <c:pt idx="40">
                        <c:v>22.206</c:v>
                      </c:pt>
                      <c:pt idx="41">
                        <c:v>22.111999999999998</c:v>
                      </c:pt>
                      <c:pt idx="42">
                        <c:v>22.018999999999998</c:v>
                      </c:pt>
                      <c:pt idx="43">
                        <c:v>21.817</c:v>
                      </c:pt>
                      <c:pt idx="44">
                        <c:v>21.69</c:v>
                      </c:pt>
                      <c:pt idx="45">
                        <c:v>21.654</c:v>
                      </c:pt>
                      <c:pt idx="46">
                        <c:v>21.564</c:v>
                      </c:pt>
                      <c:pt idx="47">
                        <c:v>21.44</c:v>
                      </c:pt>
                      <c:pt idx="48">
                        <c:v>21.353000000000002</c:v>
                      </c:pt>
                      <c:pt idx="49">
                        <c:v>21.265999999999998</c:v>
                      </c:pt>
                      <c:pt idx="50">
                        <c:v>21.161999999999999</c:v>
                      </c:pt>
                      <c:pt idx="51">
                        <c:v>21.128</c:v>
                      </c:pt>
                      <c:pt idx="52">
                        <c:v>21.077000000000002</c:v>
                      </c:pt>
                      <c:pt idx="53">
                        <c:v>21.026</c:v>
                      </c:pt>
                      <c:pt idx="54">
                        <c:v>20.959</c:v>
                      </c:pt>
                      <c:pt idx="55">
                        <c:v>20.908000000000001</c:v>
                      </c:pt>
                      <c:pt idx="56">
                        <c:v>20.841999999999999</c:v>
                      </c:pt>
                      <c:pt idx="57">
                        <c:v>20.824999999999999</c:v>
                      </c:pt>
                      <c:pt idx="58">
                        <c:v>20.792000000000002</c:v>
                      </c:pt>
                      <c:pt idx="59">
                        <c:v>20.774999999999999</c:v>
                      </c:pt>
                      <c:pt idx="60">
                        <c:v>20.759</c:v>
                      </c:pt>
                      <c:pt idx="61">
                        <c:v>20.677</c:v>
                      </c:pt>
                      <c:pt idx="62">
                        <c:v>20.611000000000001</c:v>
                      </c:pt>
                      <c:pt idx="63">
                        <c:v>20.611000000000001</c:v>
                      </c:pt>
                      <c:pt idx="64">
                        <c:v>20.594999999999999</c:v>
                      </c:pt>
                      <c:pt idx="65">
                        <c:v>20.53</c:v>
                      </c:pt>
                      <c:pt idx="66">
                        <c:v>20.481999999999999</c:v>
                      </c:pt>
                      <c:pt idx="67">
                        <c:v>20.498000000000001</c:v>
                      </c:pt>
                      <c:pt idx="68">
                        <c:v>20.481999999999999</c:v>
                      </c:pt>
                      <c:pt idx="69">
                        <c:v>20.498000000000001</c:v>
                      </c:pt>
                      <c:pt idx="70">
                        <c:v>20.498000000000001</c:v>
                      </c:pt>
                      <c:pt idx="71">
                        <c:v>20.434000000000001</c:v>
                      </c:pt>
                      <c:pt idx="72">
                        <c:v>20.37</c:v>
                      </c:pt>
                      <c:pt idx="73">
                        <c:v>20.306999999999999</c:v>
                      </c:pt>
                      <c:pt idx="74">
                        <c:v>20.254999999999999</c:v>
                      </c:pt>
                      <c:pt idx="75">
                        <c:v>20.274999999999999</c:v>
                      </c:pt>
                      <c:pt idx="76">
                        <c:v>20.234999999999999</c:v>
                      </c:pt>
                      <c:pt idx="77">
                        <c:v>20.195</c:v>
                      </c:pt>
                      <c:pt idx="78">
                        <c:v>20.155000000000001</c:v>
                      </c:pt>
                      <c:pt idx="79">
                        <c:v>20.116</c:v>
                      </c:pt>
                      <c:pt idx="80">
                        <c:v>20.076000000000001</c:v>
                      </c:pt>
                      <c:pt idx="81">
                        <c:v>20.036999999999999</c:v>
                      </c:pt>
                      <c:pt idx="82">
                        <c:v>19.959</c:v>
                      </c:pt>
                      <c:pt idx="83">
                        <c:v>19.978999999999999</c:v>
                      </c:pt>
                      <c:pt idx="84">
                        <c:v>19.978999999999999</c:v>
                      </c:pt>
                      <c:pt idx="85">
                        <c:v>19.978999999999999</c:v>
                      </c:pt>
                      <c:pt idx="86">
                        <c:v>19.901</c:v>
                      </c:pt>
                      <c:pt idx="87">
                        <c:v>19.920000000000002</c:v>
                      </c:pt>
                      <c:pt idx="88">
                        <c:v>19.901</c:v>
                      </c:pt>
                      <c:pt idx="89">
                        <c:v>19.861999999999998</c:v>
                      </c:pt>
                      <c:pt idx="90">
                        <c:v>19.843</c:v>
                      </c:pt>
                      <c:pt idx="91">
                        <c:v>19.861999999999998</c:v>
                      </c:pt>
                      <c:pt idx="92">
                        <c:v>19.882000000000001</c:v>
                      </c:pt>
                      <c:pt idx="93">
                        <c:v>19.861999999999998</c:v>
                      </c:pt>
                      <c:pt idx="94">
                        <c:v>19.824000000000002</c:v>
                      </c:pt>
                      <c:pt idx="95">
                        <c:v>19.805</c:v>
                      </c:pt>
                      <c:pt idx="96">
                        <c:v>19.786000000000001</c:v>
                      </c:pt>
                      <c:pt idx="97">
                        <c:v>19.71</c:v>
                      </c:pt>
                      <c:pt idx="98">
                        <c:v>19.652999999999999</c:v>
                      </c:pt>
                      <c:pt idx="99">
                        <c:v>19.652999999999999</c:v>
                      </c:pt>
                      <c:pt idx="100">
                        <c:v>19.577999999999999</c:v>
                      </c:pt>
                      <c:pt idx="101">
                        <c:v>19.484999999999999</c:v>
                      </c:pt>
                      <c:pt idx="102">
                        <c:v>19.448</c:v>
                      </c:pt>
                      <c:pt idx="103">
                        <c:v>19.373999999999999</c:v>
                      </c:pt>
                      <c:pt idx="104">
                        <c:v>19.247</c:v>
                      </c:pt>
                      <c:pt idx="105">
                        <c:v>19.193000000000001</c:v>
                      </c:pt>
                      <c:pt idx="106">
                        <c:v>19.138999999999999</c:v>
                      </c:pt>
                      <c:pt idx="107">
                        <c:v>19.05</c:v>
                      </c:pt>
                      <c:pt idx="108">
                        <c:v>18.98</c:v>
                      </c:pt>
                      <c:pt idx="109">
                        <c:v>18.891999999999999</c:v>
                      </c:pt>
                      <c:pt idx="110">
                        <c:v>18.788</c:v>
                      </c:pt>
                      <c:pt idx="111">
                        <c:v>18.651</c:v>
                      </c:pt>
                      <c:pt idx="112">
                        <c:v>18.600999999999999</c:v>
                      </c:pt>
                      <c:pt idx="113">
                        <c:v>18.516999999999999</c:v>
                      </c:pt>
                      <c:pt idx="114">
                        <c:v>18.45</c:v>
                      </c:pt>
                      <c:pt idx="115">
                        <c:v>18.417000000000002</c:v>
                      </c:pt>
                      <c:pt idx="116">
                        <c:v>18.384</c:v>
                      </c:pt>
                      <c:pt idx="117">
                        <c:v>18.335000000000001</c:v>
                      </c:pt>
                      <c:pt idx="118">
                        <c:v>18.187999999999999</c:v>
                      </c:pt>
                      <c:pt idx="119">
                        <c:v>18.108000000000001</c:v>
                      </c:pt>
                      <c:pt idx="120">
                        <c:v>18.012</c:v>
                      </c:pt>
                      <c:pt idx="121">
                        <c:v>17.933</c:v>
                      </c:pt>
                      <c:pt idx="122">
                        <c:v>17.867000000000001</c:v>
                      </c:pt>
                      <c:pt idx="123">
                        <c:v>17.815000000000001</c:v>
                      </c:pt>
                      <c:pt idx="124">
                        <c:v>17.728999999999999</c:v>
                      </c:pt>
                      <c:pt idx="125">
                        <c:v>17.678000000000001</c:v>
                      </c:pt>
                      <c:pt idx="126">
                        <c:v>17.576000000000001</c:v>
                      </c:pt>
                      <c:pt idx="127">
                        <c:v>17.526</c:v>
                      </c:pt>
                      <c:pt idx="128">
                        <c:v>17.459</c:v>
                      </c:pt>
                      <c:pt idx="129">
                        <c:v>17.425999999999998</c:v>
                      </c:pt>
                      <c:pt idx="130">
                        <c:v>17.311</c:v>
                      </c:pt>
                      <c:pt idx="131">
                        <c:v>17.23</c:v>
                      </c:pt>
                      <c:pt idx="132">
                        <c:v>17.181999999999999</c:v>
                      </c:pt>
                      <c:pt idx="133">
                        <c:v>17.149999999999999</c:v>
                      </c:pt>
                      <c:pt idx="134">
                        <c:v>17.053999999999998</c:v>
                      </c:pt>
                      <c:pt idx="135">
                        <c:v>16.96</c:v>
                      </c:pt>
                      <c:pt idx="136">
                        <c:v>16.913</c:v>
                      </c:pt>
                      <c:pt idx="137">
                        <c:v>16.866</c:v>
                      </c:pt>
                      <c:pt idx="138">
                        <c:v>16.759</c:v>
                      </c:pt>
                      <c:pt idx="139">
                        <c:v>16.667000000000002</c:v>
                      </c:pt>
                      <c:pt idx="140">
                        <c:v>16.591999999999999</c:v>
                      </c:pt>
                      <c:pt idx="141">
                        <c:v>16.503</c:v>
                      </c:pt>
                      <c:pt idx="142">
                        <c:v>16.341000000000001</c:v>
                      </c:pt>
                      <c:pt idx="143">
                        <c:v>16.126000000000001</c:v>
                      </c:pt>
                      <c:pt idx="144">
                        <c:v>16.013000000000002</c:v>
                      </c:pt>
                      <c:pt idx="145">
                        <c:v>15.972</c:v>
                      </c:pt>
                      <c:pt idx="146">
                        <c:v>15.78</c:v>
                      </c:pt>
                      <c:pt idx="147">
                        <c:v>15.632</c:v>
                      </c:pt>
                      <c:pt idx="148">
                        <c:v>15.5</c:v>
                      </c:pt>
                      <c:pt idx="149">
                        <c:v>15.319000000000001</c:v>
                      </c:pt>
                      <c:pt idx="150">
                        <c:v>15.105</c:v>
                      </c:pt>
                      <c:pt idx="151">
                        <c:v>15.006</c:v>
                      </c:pt>
                      <c:pt idx="152">
                        <c:v>14.933</c:v>
                      </c:pt>
                      <c:pt idx="153">
                        <c:v>14.86</c:v>
                      </c:pt>
                      <c:pt idx="154">
                        <c:v>14.789</c:v>
                      </c:pt>
                      <c:pt idx="155">
                        <c:v>14.624000000000001</c:v>
                      </c:pt>
                      <c:pt idx="156">
                        <c:v>14.462</c:v>
                      </c:pt>
                      <c:pt idx="157">
                        <c:v>14.227</c:v>
                      </c:pt>
                      <c:pt idx="158">
                        <c:v>14.042</c:v>
                      </c:pt>
                      <c:pt idx="159">
                        <c:v>13.81</c:v>
                      </c:pt>
                      <c:pt idx="160">
                        <c:v>13.417</c:v>
                      </c:pt>
                      <c:pt idx="161">
                        <c:v>13.252000000000001</c:v>
                      </c:pt>
                      <c:pt idx="162">
                        <c:v>13.064</c:v>
                      </c:pt>
                      <c:pt idx="163">
                        <c:v>12.817</c:v>
                      </c:pt>
                      <c:pt idx="164">
                        <c:v>12.512</c:v>
                      </c:pt>
                      <c:pt idx="165">
                        <c:v>12.260999999999999</c:v>
                      </c:pt>
                      <c:pt idx="166">
                        <c:v>11.872999999999999</c:v>
                      </c:pt>
                      <c:pt idx="167">
                        <c:v>11.632</c:v>
                      </c:pt>
                      <c:pt idx="168">
                        <c:v>11.458</c:v>
                      </c:pt>
                      <c:pt idx="169">
                        <c:v>11.359</c:v>
                      </c:pt>
                      <c:pt idx="170">
                        <c:v>11.227</c:v>
                      </c:pt>
                      <c:pt idx="171">
                        <c:v>11.098000000000001</c:v>
                      </c:pt>
                      <c:pt idx="172">
                        <c:v>11.085000000000001</c:v>
                      </c:pt>
                      <c:pt idx="173">
                        <c:v>10.933</c:v>
                      </c:pt>
                      <c:pt idx="174">
                        <c:v>10.862</c:v>
                      </c:pt>
                      <c:pt idx="175">
                        <c:v>10.754</c:v>
                      </c:pt>
                      <c:pt idx="176">
                        <c:v>10.691000000000001</c:v>
                      </c:pt>
                      <c:pt idx="177">
                        <c:v>10.635</c:v>
                      </c:pt>
                      <c:pt idx="178">
                        <c:v>10.538</c:v>
                      </c:pt>
                      <c:pt idx="179">
                        <c:v>10.406000000000001</c:v>
                      </c:pt>
                      <c:pt idx="180">
                        <c:v>10.319000000000001</c:v>
                      </c:pt>
                      <c:pt idx="181">
                        <c:v>10.221</c:v>
                      </c:pt>
                      <c:pt idx="182">
                        <c:v>10.119999999999999</c:v>
                      </c:pt>
                      <c:pt idx="183">
                        <c:v>9.9550000000000001</c:v>
                      </c:pt>
                      <c:pt idx="184">
                        <c:v>9.7490000000000006</c:v>
                      </c:pt>
                      <c:pt idx="185">
                        <c:v>9.468</c:v>
                      </c:pt>
                      <c:pt idx="186">
                        <c:v>9.3089999999999993</c:v>
                      </c:pt>
                      <c:pt idx="187">
                        <c:v>9.2669999999999995</c:v>
                      </c:pt>
                      <c:pt idx="188">
                        <c:v>9.2110000000000003</c:v>
                      </c:pt>
                      <c:pt idx="189">
                        <c:v>9.1329999999999991</c:v>
                      </c:pt>
                      <c:pt idx="190">
                        <c:v>8.9730000000000008</c:v>
                      </c:pt>
                      <c:pt idx="191">
                        <c:v>8.68</c:v>
                      </c:pt>
                      <c:pt idx="192">
                        <c:v>8.4990000000000006</c:v>
                      </c:pt>
                      <c:pt idx="193">
                        <c:v>8.3949999999999996</c:v>
                      </c:pt>
                      <c:pt idx="194">
                        <c:v>10.119999999999999</c:v>
                      </c:pt>
                      <c:pt idx="195">
                        <c:v>8.18</c:v>
                      </c:pt>
                      <c:pt idx="196">
                        <c:v>8.0579999999999998</c:v>
                      </c:pt>
                      <c:pt idx="197">
                        <c:v>7.9740000000000002</c:v>
                      </c:pt>
                      <c:pt idx="198">
                        <c:v>7.8719999999999999</c:v>
                      </c:pt>
                      <c:pt idx="199">
                        <c:v>7.798</c:v>
                      </c:pt>
                      <c:pt idx="200">
                        <c:v>7.7389999999999999</c:v>
                      </c:pt>
                      <c:pt idx="201">
                        <c:v>7.6879999999999997</c:v>
                      </c:pt>
                      <c:pt idx="202">
                        <c:v>7.6050000000000004</c:v>
                      </c:pt>
                      <c:pt idx="203">
                        <c:v>7.524</c:v>
                      </c:pt>
                      <c:pt idx="204">
                        <c:v>7.415</c:v>
                      </c:pt>
                      <c:pt idx="205">
                        <c:v>7.3789999999999996</c:v>
                      </c:pt>
                      <c:pt idx="206">
                        <c:v>7.3090000000000002</c:v>
                      </c:pt>
                      <c:pt idx="207">
                        <c:v>7.234</c:v>
                      </c:pt>
                      <c:pt idx="208">
                        <c:v>7.1609999999999996</c:v>
                      </c:pt>
                      <c:pt idx="209">
                        <c:v>7.0839999999999996</c:v>
                      </c:pt>
                      <c:pt idx="210">
                        <c:v>7.008</c:v>
                      </c:pt>
                      <c:pt idx="211">
                        <c:v>6.95</c:v>
                      </c:pt>
                      <c:pt idx="212">
                        <c:v>6.8979999999999997</c:v>
                      </c:pt>
                      <c:pt idx="213">
                        <c:v>6.867</c:v>
                      </c:pt>
                      <c:pt idx="214">
                        <c:v>6.7759999999999998</c:v>
                      </c:pt>
                      <c:pt idx="215">
                        <c:v>6.702</c:v>
                      </c:pt>
                      <c:pt idx="216">
                        <c:v>6.6440000000000001</c:v>
                      </c:pt>
                      <c:pt idx="217">
                        <c:v>6.5960000000000001</c:v>
                      </c:pt>
                      <c:pt idx="218">
                        <c:v>6.4710000000000001</c:v>
                      </c:pt>
                      <c:pt idx="219">
                        <c:v>6.3769999999999998</c:v>
                      </c:pt>
                      <c:pt idx="220">
                        <c:v>6.298</c:v>
                      </c:pt>
                      <c:pt idx="221">
                        <c:v>6.1970000000000001</c:v>
                      </c:pt>
                      <c:pt idx="222">
                        <c:v>6.1180000000000003</c:v>
                      </c:pt>
                      <c:pt idx="223">
                        <c:v>6.0579999999999998</c:v>
                      </c:pt>
                      <c:pt idx="224">
                        <c:v>6.0030000000000001</c:v>
                      </c:pt>
                      <c:pt idx="225">
                        <c:v>5.9450000000000003</c:v>
                      </c:pt>
                      <c:pt idx="226">
                        <c:v>5.8019999999999996</c:v>
                      </c:pt>
                      <c:pt idx="227">
                        <c:v>5.67</c:v>
                      </c:pt>
                      <c:pt idx="228">
                        <c:v>5.5970000000000004</c:v>
                      </c:pt>
                      <c:pt idx="229">
                        <c:v>5.5069999999999997</c:v>
                      </c:pt>
                      <c:pt idx="230">
                        <c:v>5.3310000000000004</c:v>
                      </c:pt>
                      <c:pt idx="231">
                        <c:v>5.24</c:v>
                      </c:pt>
                      <c:pt idx="232">
                        <c:v>5.1929999999999996</c:v>
                      </c:pt>
                      <c:pt idx="233">
                        <c:v>5.1120000000000001</c:v>
                      </c:pt>
                      <c:pt idx="234">
                        <c:v>5.0670000000000002</c:v>
                      </c:pt>
                      <c:pt idx="235">
                        <c:v>5.0199999999999996</c:v>
                      </c:pt>
                      <c:pt idx="236">
                        <c:v>4.9370000000000003</c:v>
                      </c:pt>
                      <c:pt idx="237">
                        <c:v>4.8869999999999996</c:v>
                      </c:pt>
                      <c:pt idx="238">
                        <c:v>4.7850000000000001</c:v>
                      </c:pt>
                      <c:pt idx="239">
                        <c:v>4.7050000000000001</c:v>
                      </c:pt>
                      <c:pt idx="240">
                        <c:v>4.6079999999999997</c:v>
                      </c:pt>
                      <c:pt idx="241">
                        <c:v>4.5490000000000004</c:v>
                      </c:pt>
                      <c:pt idx="242">
                        <c:v>4.4889999999999999</c:v>
                      </c:pt>
                      <c:pt idx="243">
                        <c:v>4.4089999999999998</c:v>
                      </c:pt>
                      <c:pt idx="244">
                        <c:v>4.3470000000000004</c:v>
                      </c:pt>
                      <c:pt idx="245">
                        <c:v>4.2859999999999996</c:v>
                      </c:pt>
                      <c:pt idx="246">
                        <c:v>4.2279999999999998</c:v>
                      </c:pt>
                      <c:pt idx="247">
                        <c:v>4.1849999999999996</c:v>
                      </c:pt>
                      <c:pt idx="248">
                        <c:v>4.149</c:v>
                      </c:pt>
                      <c:pt idx="249">
                        <c:v>4.1219999999999999</c:v>
                      </c:pt>
                      <c:pt idx="250">
                        <c:v>4.0640000000000001</c:v>
                      </c:pt>
                      <c:pt idx="251">
                        <c:v>3.9860000000000002</c:v>
                      </c:pt>
                      <c:pt idx="252">
                        <c:v>3.919</c:v>
                      </c:pt>
                      <c:pt idx="253">
                        <c:v>3.879</c:v>
                      </c:pt>
                      <c:pt idx="254">
                        <c:v>3.8279999999999998</c:v>
                      </c:pt>
                      <c:pt idx="255">
                        <c:v>3.778</c:v>
                      </c:pt>
                      <c:pt idx="256">
                        <c:v>3.7440000000000002</c:v>
                      </c:pt>
                      <c:pt idx="257">
                        <c:v>3.71</c:v>
                      </c:pt>
                      <c:pt idx="258">
                        <c:v>3.669</c:v>
                      </c:pt>
                      <c:pt idx="259">
                        <c:v>3.6339999999999999</c:v>
                      </c:pt>
                      <c:pt idx="260">
                        <c:v>3.581</c:v>
                      </c:pt>
                      <c:pt idx="261">
                        <c:v>3.5169999999999999</c:v>
                      </c:pt>
                      <c:pt idx="262">
                        <c:v>3.468</c:v>
                      </c:pt>
                      <c:pt idx="263">
                        <c:v>3.4009999999999998</c:v>
                      </c:pt>
                      <c:pt idx="264">
                        <c:v>3.3570000000000002</c:v>
                      </c:pt>
                      <c:pt idx="265">
                        <c:v>3.335</c:v>
                      </c:pt>
                      <c:pt idx="266">
                        <c:v>3.2879999999999998</c:v>
                      </c:pt>
                      <c:pt idx="267">
                        <c:v>3.2450000000000001</c:v>
                      </c:pt>
                      <c:pt idx="268">
                        <c:v>3.2149999999999999</c:v>
                      </c:pt>
                      <c:pt idx="269">
                        <c:v>3.1819999999999999</c:v>
                      </c:pt>
                      <c:pt idx="270">
                        <c:v>3.1520000000000001</c:v>
                      </c:pt>
                      <c:pt idx="271">
                        <c:v>3.1339999999999999</c:v>
                      </c:pt>
                      <c:pt idx="272">
                        <c:v>3.1040000000000001</c:v>
                      </c:pt>
                      <c:pt idx="273">
                        <c:v>3.093</c:v>
                      </c:pt>
                      <c:pt idx="274">
                        <c:v>3.0529999999999999</c:v>
                      </c:pt>
                      <c:pt idx="275">
                        <c:v>3.0019999999999998</c:v>
                      </c:pt>
                      <c:pt idx="276">
                        <c:v>2.972</c:v>
                      </c:pt>
                      <c:pt idx="277">
                        <c:v>2.9580000000000002</c:v>
                      </c:pt>
                      <c:pt idx="278">
                        <c:v>2.923</c:v>
                      </c:pt>
                      <c:pt idx="279">
                        <c:v>2.8919999999999999</c:v>
                      </c:pt>
                      <c:pt idx="280">
                        <c:v>2.8719999999999999</c:v>
                      </c:pt>
                      <c:pt idx="281">
                        <c:v>2.8519999999999999</c:v>
                      </c:pt>
                      <c:pt idx="282">
                        <c:v>2.835</c:v>
                      </c:pt>
                      <c:pt idx="283">
                        <c:v>2.819</c:v>
                      </c:pt>
                      <c:pt idx="284">
                        <c:v>2.81</c:v>
                      </c:pt>
                      <c:pt idx="285">
                        <c:v>2.802</c:v>
                      </c:pt>
                      <c:pt idx="286">
                        <c:v>2.7810000000000001</c:v>
                      </c:pt>
                      <c:pt idx="287">
                        <c:v>2.7530000000000001</c:v>
                      </c:pt>
                      <c:pt idx="288">
                        <c:v>2.7360000000000002</c:v>
                      </c:pt>
                      <c:pt idx="289">
                        <c:v>2.718</c:v>
                      </c:pt>
                      <c:pt idx="290">
                        <c:v>2.69</c:v>
                      </c:pt>
                      <c:pt idx="291">
                        <c:v>2.6629999999999998</c:v>
                      </c:pt>
                      <c:pt idx="292">
                        <c:v>2.6440000000000001</c:v>
                      </c:pt>
                      <c:pt idx="293">
                        <c:v>2.6219999999999999</c:v>
                      </c:pt>
                      <c:pt idx="294">
                        <c:v>2.6070000000000002</c:v>
                      </c:pt>
                      <c:pt idx="295">
                        <c:v>2.593</c:v>
                      </c:pt>
                      <c:pt idx="296">
                        <c:v>2.585</c:v>
                      </c:pt>
                      <c:pt idx="297">
                        <c:v>2.5790000000000002</c:v>
                      </c:pt>
                      <c:pt idx="298">
                        <c:v>2.569</c:v>
                      </c:pt>
                      <c:pt idx="299">
                        <c:v>2.5379999999999998</c:v>
                      </c:pt>
                      <c:pt idx="300">
                        <c:v>2.52</c:v>
                      </c:pt>
                      <c:pt idx="301">
                        <c:v>2.504</c:v>
                      </c:pt>
                      <c:pt idx="302">
                        <c:v>2.492</c:v>
                      </c:pt>
                      <c:pt idx="303">
                        <c:v>2.4750000000000001</c:v>
                      </c:pt>
                      <c:pt idx="304">
                        <c:v>2.4660000000000002</c:v>
                      </c:pt>
                      <c:pt idx="305">
                        <c:v>2.4590000000000001</c:v>
                      </c:pt>
                      <c:pt idx="306">
                        <c:v>2.4489999999999998</c:v>
                      </c:pt>
                      <c:pt idx="307">
                        <c:v>2.44</c:v>
                      </c:pt>
                      <c:pt idx="308">
                        <c:v>2.44</c:v>
                      </c:pt>
                      <c:pt idx="309">
                        <c:v>2.4359999999999999</c:v>
                      </c:pt>
                      <c:pt idx="310">
                        <c:v>2.4289999999999998</c:v>
                      </c:pt>
                      <c:pt idx="311">
                        <c:v>2.415</c:v>
                      </c:pt>
                      <c:pt idx="312">
                        <c:v>2.4060000000000001</c:v>
                      </c:pt>
                      <c:pt idx="313">
                        <c:v>2.4</c:v>
                      </c:pt>
                      <c:pt idx="314">
                        <c:v>2.3839999999999999</c:v>
                      </c:pt>
                      <c:pt idx="315">
                        <c:v>2.375</c:v>
                      </c:pt>
                      <c:pt idx="316">
                        <c:v>2.367</c:v>
                      </c:pt>
                      <c:pt idx="317">
                        <c:v>2.36</c:v>
                      </c:pt>
                      <c:pt idx="318">
                        <c:v>2.3519999999999999</c:v>
                      </c:pt>
                      <c:pt idx="319">
                        <c:v>2.343</c:v>
                      </c:pt>
                      <c:pt idx="320">
                        <c:v>2.3370000000000002</c:v>
                      </c:pt>
                      <c:pt idx="321">
                        <c:v>2.331</c:v>
                      </c:pt>
                      <c:pt idx="322">
                        <c:v>2.3140000000000001</c:v>
                      </c:pt>
                      <c:pt idx="323">
                        <c:v>2.2930000000000001</c:v>
                      </c:pt>
                      <c:pt idx="324">
                        <c:v>2.2869999999999999</c:v>
                      </c:pt>
                      <c:pt idx="325">
                        <c:v>2.2829999999999999</c:v>
                      </c:pt>
                      <c:pt idx="326">
                        <c:v>2.2709999999999999</c:v>
                      </c:pt>
                      <c:pt idx="327">
                        <c:v>2.2650000000000001</c:v>
                      </c:pt>
                      <c:pt idx="328">
                        <c:v>2.2549999999999999</c:v>
                      </c:pt>
                      <c:pt idx="329">
                        <c:v>2.2480000000000002</c:v>
                      </c:pt>
                      <c:pt idx="330">
                        <c:v>2.242</c:v>
                      </c:pt>
                      <c:pt idx="331">
                        <c:v>2.234</c:v>
                      </c:pt>
                      <c:pt idx="332">
                        <c:v>2.2280000000000002</c:v>
                      </c:pt>
                      <c:pt idx="333">
                        <c:v>2.2189999999999999</c:v>
                      </c:pt>
                      <c:pt idx="334">
                        <c:v>2.2069999999999999</c:v>
                      </c:pt>
                      <c:pt idx="335">
                        <c:v>2.1909999999999998</c:v>
                      </c:pt>
                      <c:pt idx="336">
                        <c:v>2.1720000000000002</c:v>
                      </c:pt>
                      <c:pt idx="337">
                        <c:v>2.165</c:v>
                      </c:pt>
                      <c:pt idx="338">
                        <c:v>2.149</c:v>
                      </c:pt>
                      <c:pt idx="339">
                        <c:v>2.1309999999999998</c:v>
                      </c:pt>
                      <c:pt idx="340">
                        <c:v>2.121</c:v>
                      </c:pt>
                      <c:pt idx="341">
                        <c:v>2.1070000000000002</c:v>
                      </c:pt>
                      <c:pt idx="342">
                        <c:v>2.0979999999999999</c:v>
                      </c:pt>
                      <c:pt idx="343">
                        <c:v>2.0880000000000001</c:v>
                      </c:pt>
                      <c:pt idx="344">
                        <c:v>2.0830000000000002</c:v>
                      </c:pt>
                      <c:pt idx="345">
                        <c:v>2.08</c:v>
                      </c:pt>
                      <c:pt idx="346">
                        <c:v>2.0699999999999998</c:v>
                      </c:pt>
                      <c:pt idx="347">
                        <c:v>2.0499999999999998</c:v>
                      </c:pt>
                      <c:pt idx="348">
                        <c:v>2.0419999999999998</c:v>
                      </c:pt>
                      <c:pt idx="349">
                        <c:v>2.0329999999999999</c:v>
                      </c:pt>
                      <c:pt idx="350">
                        <c:v>2.02</c:v>
                      </c:pt>
                      <c:pt idx="351">
                        <c:v>2.0059999999999998</c:v>
                      </c:pt>
                      <c:pt idx="352">
                        <c:v>1.9990000000000001</c:v>
                      </c:pt>
                      <c:pt idx="353">
                        <c:v>1.9910000000000001</c:v>
                      </c:pt>
                      <c:pt idx="354">
                        <c:v>1.9850000000000001</c:v>
                      </c:pt>
                      <c:pt idx="355">
                        <c:v>1.978</c:v>
                      </c:pt>
                      <c:pt idx="356">
                        <c:v>1.97</c:v>
                      </c:pt>
                      <c:pt idx="357">
                        <c:v>1.9570000000000001</c:v>
                      </c:pt>
                      <c:pt idx="358">
                        <c:v>1.946</c:v>
                      </c:pt>
                      <c:pt idx="359">
                        <c:v>1.93</c:v>
                      </c:pt>
                      <c:pt idx="360">
                        <c:v>1.9179999999999999</c:v>
                      </c:pt>
                      <c:pt idx="361">
                        <c:v>1.911</c:v>
                      </c:pt>
                      <c:pt idx="362">
                        <c:v>1.897</c:v>
                      </c:pt>
                      <c:pt idx="363">
                        <c:v>1.88</c:v>
                      </c:pt>
                      <c:pt idx="364">
                        <c:v>1.875</c:v>
                      </c:pt>
                      <c:pt idx="365">
                        <c:v>1.8660000000000001</c:v>
                      </c:pt>
                      <c:pt idx="366">
                        <c:v>1.86</c:v>
                      </c:pt>
                      <c:pt idx="367">
                        <c:v>1.85</c:v>
                      </c:pt>
                      <c:pt idx="368">
                        <c:v>1.847</c:v>
                      </c:pt>
                      <c:pt idx="369">
                        <c:v>1.8420000000000001</c:v>
                      </c:pt>
                      <c:pt idx="370">
                        <c:v>1.8340000000000001</c:v>
                      </c:pt>
                      <c:pt idx="371">
                        <c:v>1.819</c:v>
                      </c:pt>
                      <c:pt idx="372">
                        <c:v>1.8069999999999999</c:v>
                      </c:pt>
                      <c:pt idx="373">
                        <c:v>1.802</c:v>
                      </c:pt>
                      <c:pt idx="374">
                        <c:v>1.788</c:v>
                      </c:pt>
                      <c:pt idx="375">
                        <c:v>1.7829999999999999</c:v>
                      </c:pt>
                      <c:pt idx="376">
                        <c:v>1.776</c:v>
                      </c:pt>
                      <c:pt idx="377">
                        <c:v>1.768</c:v>
                      </c:pt>
                      <c:pt idx="378">
                        <c:v>1.7589999999999999</c:v>
                      </c:pt>
                      <c:pt idx="379">
                        <c:v>1.7529999999999999</c:v>
                      </c:pt>
                      <c:pt idx="380">
                        <c:v>1.75</c:v>
                      </c:pt>
                      <c:pt idx="381">
                        <c:v>1.7490000000000001</c:v>
                      </c:pt>
                      <c:pt idx="382">
                        <c:v>1.7430000000000001</c:v>
                      </c:pt>
                      <c:pt idx="383">
                        <c:v>1.7330000000000001</c:v>
                      </c:pt>
                      <c:pt idx="384">
                        <c:v>1.7230000000000001</c:v>
                      </c:pt>
                      <c:pt idx="385">
                        <c:v>1.72</c:v>
                      </c:pt>
                      <c:pt idx="386">
                        <c:v>1.714</c:v>
                      </c:pt>
                      <c:pt idx="387">
                        <c:v>1.7070000000000001</c:v>
                      </c:pt>
                      <c:pt idx="388">
                        <c:v>1.704</c:v>
                      </c:pt>
                      <c:pt idx="389">
                        <c:v>1.6970000000000001</c:v>
                      </c:pt>
                      <c:pt idx="390">
                        <c:v>1.6910000000000001</c:v>
                      </c:pt>
                      <c:pt idx="391">
                        <c:v>1.6830000000000001</c:v>
                      </c:pt>
                      <c:pt idx="392">
                        <c:v>1.6759999999999999</c:v>
                      </c:pt>
                      <c:pt idx="393">
                        <c:v>1.675</c:v>
                      </c:pt>
                      <c:pt idx="394">
                        <c:v>1.673</c:v>
                      </c:pt>
                      <c:pt idx="395">
                        <c:v>1.6619999999999999</c:v>
                      </c:pt>
                      <c:pt idx="396">
                        <c:v>1.6539999999999999</c:v>
                      </c:pt>
                      <c:pt idx="397">
                        <c:v>1.6539999999999999</c:v>
                      </c:pt>
                      <c:pt idx="398">
                        <c:v>1.645</c:v>
                      </c:pt>
                      <c:pt idx="399">
                        <c:v>1.639</c:v>
                      </c:pt>
                      <c:pt idx="400">
                        <c:v>1.6359999999999999</c:v>
                      </c:pt>
                      <c:pt idx="401">
                        <c:v>1.631</c:v>
                      </c:pt>
                      <c:pt idx="402">
                        <c:v>1.625</c:v>
                      </c:pt>
                      <c:pt idx="403">
                        <c:v>1.6220000000000001</c:v>
                      </c:pt>
                      <c:pt idx="404">
                        <c:v>1.617</c:v>
                      </c:pt>
                      <c:pt idx="405">
                        <c:v>1.6140000000000001</c:v>
                      </c:pt>
                      <c:pt idx="406">
                        <c:v>1.61</c:v>
                      </c:pt>
                      <c:pt idx="407">
                        <c:v>1.601</c:v>
                      </c:pt>
                      <c:pt idx="408">
                        <c:v>1.595</c:v>
                      </c:pt>
                      <c:pt idx="409">
                        <c:v>1.59</c:v>
                      </c:pt>
                      <c:pt idx="410">
                        <c:v>1.5840000000000001</c:v>
                      </c:pt>
                      <c:pt idx="411">
                        <c:v>1.571</c:v>
                      </c:pt>
                      <c:pt idx="412">
                        <c:v>1.5589999999999999</c:v>
                      </c:pt>
                      <c:pt idx="413">
                        <c:v>1.55</c:v>
                      </c:pt>
                      <c:pt idx="414">
                        <c:v>1.5409999999999999</c:v>
                      </c:pt>
                      <c:pt idx="415">
                        <c:v>1.5329999999999999</c:v>
                      </c:pt>
                      <c:pt idx="416">
                        <c:v>1.5309999999999999</c:v>
                      </c:pt>
                      <c:pt idx="417">
                        <c:v>1.526</c:v>
                      </c:pt>
                      <c:pt idx="418">
                        <c:v>1.522</c:v>
                      </c:pt>
                      <c:pt idx="419">
                        <c:v>1.514</c:v>
                      </c:pt>
                      <c:pt idx="420">
                        <c:v>1.5049999999999999</c:v>
                      </c:pt>
                      <c:pt idx="421">
                        <c:v>1.502</c:v>
                      </c:pt>
                      <c:pt idx="422">
                        <c:v>1.5009999999999999</c:v>
                      </c:pt>
                      <c:pt idx="423">
                        <c:v>1.496</c:v>
                      </c:pt>
                      <c:pt idx="424">
                        <c:v>1.492</c:v>
                      </c:pt>
                      <c:pt idx="425">
                        <c:v>1.4830000000000001</c:v>
                      </c:pt>
                      <c:pt idx="426">
                        <c:v>1.478</c:v>
                      </c:pt>
                      <c:pt idx="427">
                        <c:v>1.4750000000000001</c:v>
                      </c:pt>
                      <c:pt idx="428">
                        <c:v>1.478</c:v>
                      </c:pt>
                      <c:pt idx="429">
                        <c:v>1.476</c:v>
                      </c:pt>
                      <c:pt idx="430">
                        <c:v>1.472</c:v>
                      </c:pt>
                      <c:pt idx="431">
                        <c:v>1.47</c:v>
                      </c:pt>
                      <c:pt idx="432">
                        <c:v>1.466</c:v>
                      </c:pt>
                      <c:pt idx="433">
                        <c:v>1.4650000000000001</c:v>
                      </c:pt>
                      <c:pt idx="434">
                        <c:v>1.462</c:v>
                      </c:pt>
                      <c:pt idx="435">
                        <c:v>1.4610000000000001</c:v>
                      </c:pt>
                      <c:pt idx="436">
                        <c:v>1.4590000000000001</c:v>
                      </c:pt>
                      <c:pt idx="437">
                        <c:v>1.458</c:v>
                      </c:pt>
                      <c:pt idx="438">
                        <c:v>1.454</c:v>
                      </c:pt>
                      <c:pt idx="439">
                        <c:v>1.454</c:v>
                      </c:pt>
                      <c:pt idx="440">
                        <c:v>1.454</c:v>
                      </c:pt>
                      <c:pt idx="441">
                        <c:v>1.454</c:v>
                      </c:pt>
                      <c:pt idx="442">
                        <c:v>1.4510000000000001</c:v>
                      </c:pt>
                      <c:pt idx="443">
                        <c:v>1.4470000000000001</c:v>
                      </c:pt>
                      <c:pt idx="444">
                        <c:v>1.4430000000000001</c:v>
                      </c:pt>
                      <c:pt idx="445">
                        <c:v>1.4430000000000001</c:v>
                      </c:pt>
                      <c:pt idx="446">
                        <c:v>1.4390000000000001</c:v>
                      </c:pt>
                      <c:pt idx="447">
                        <c:v>1.4350000000000001</c:v>
                      </c:pt>
                      <c:pt idx="448">
                        <c:v>1.4350000000000001</c:v>
                      </c:pt>
                      <c:pt idx="449">
                        <c:v>1.4319999999999999</c:v>
                      </c:pt>
                      <c:pt idx="450">
                        <c:v>1.429</c:v>
                      </c:pt>
                      <c:pt idx="451">
                        <c:v>1.4279999999999999</c:v>
                      </c:pt>
                      <c:pt idx="452">
                        <c:v>1.4279999999999999</c:v>
                      </c:pt>
                      <c:pt idx="453">
                        <c:v>1.427</c:v>
                      </c:pt>
                      <c:pt idx="454">
                        <c:v>1.425</c:v>
                      </c:pt>
                      <c:pt idx="455">
                        <c:v>1.423</c:v>
                      </c:pt>
                      <c:pt idx="456">
                        <c:v>1.4219999999999999</c:v>
                      </c:pt>
                      <c:pt idx="457">
                        <c:v>1.4219999999999999</c:v>
                      </c:pt>
                      <c:pt idx="458">
                        <c:v>1.42</c:v>
                      </c:pt>
                      <c:pt idx="459">
                        <c:v>1.4179999999999999</c:v>
                      </c:pt>
                      <c:pt idx="460">
                        <c:v>1.415</c:v>
                      </c:pt>
                      <c:pt idx="461">
                        <c:v>1.41</c:v>
                      </c:pt>
                      <c:pt idx="462">
                        <c:v>1.407</c:v>
                      </c:pt>
                      <c:pt idx="463">
                        <c:v>1.407</c:v>
                      </c:pt>
                      <c:pt idx="464">
                        <c:v>1.405</c:v>
                      </c:pt>
                      <c:pt idx="465">
                        <c:v>1.405</c:v>
                      </c:pt>
                      <c:pt idx="466">
                        <c:v>1.401</c:v>
                      </c:pt>
                      <c:pt idx="467">
                        <c:v>1.3979999999999999</c:v>
                      </c:pt>
                      <c:pt idx="468">
                        <c:v>1.393</c:v>
                      </c:pt>
                      <c:pt idx="469">
                        <c:v>1.3919999999999999</c:v>
                      </c:pt>
                      <c:pt idx="470">
                        <c:v>1.391</c:v>
                      </c:pt>
                      <c:pt idx="471">
                        <c:v>1.3839999999999999</c:v>
                      </c:pt>
                      <c:pt idx="472">
                        <c:v>1.381</c:v>
                      </c:pt>
                      <c:pt idx="473">
                        <c:v>1.379</c:v>
                      </c:pt>
                      <c:pt idx="474">
                        <c:v>1.3759999999999999</c:v>
                      </c:pt>
                      <c:pt idx="475">
                        <c:v>1.371</c:v>
                      </c:pt>
                      <c:pt idx="476">
                        <c:v>1.3680000000000001</c:v>
                      </c:pt>
                      <c:pt idx="477">
                        <c:v>1.3680000000000001</c:v>
                      </c:pt>
                      <c:pt idx="478">
                        <c:v>1.3660000000000001</c:v>
                      </c:pt>
                      <c:pt idx="479">
                        <c:v>1.3620000000000001</c:v>
                      </c:pt>
                      <c:pt idx="480">
                        <c:v>1.3560000000000001</c:v>
                      </c:pt>
                      <c:pt idx="481">
                        <c:v>1.355</c:v>
                      </c:pt>
                      <c:pt idx="482">
                        <c:v>1.349</c:v>
                      </c:pt>
                      <c:pt idx="483">
                        <c:v>1.3440000000000001</c:v>
                      </c:pt>
                      <c:pt idx="484">
                        <c:v>1.343</c:v>
                      </c:pt>
                      <c:pt idx="485">
                        <c:v>1.339</c:v>
                      </c:pt>
                      <c:pt idx="486">
                        <c:v>1.335</c:v>
                      </c:pt>
                      <c:pt idx="487">
                        <c:v>1.333</c:v>
                      </c:pt>
                      <c:pt idx="488">
                        <c:v>1.333</c:v>
                      </c:pt>
                      <c:pt idx="489">
                        <c:v>1.333</c:v>
                      </c:pt>
                      <c:pt idx="490">
                        <c:v>1.3320000000000001</c:v>
                      </c:pt>
                      <c:pt idx="491">
                        <c:v>1.3280000000000001</c:v>
                      </c:pt>
                      <c:pt idx="492">
                        <c:v>1.3260000000000001</c:v>
                      </c:pt>
                      <c:pt idx="493">
                        <c:v>1.325</c:v>
                      </c:pt>
                      <c:pt idx="494">
                        <c:v>1.319</c:v>
                      </c:pt>
                      <c:pt idx="495">
                        <c:v>1.3149999999999999</c:v>
                      </c:pt>
                      <c:pt idx="496">
                        <c:v>1.3109999999999999</c:v>
                      </c:pt>
                      <c:pt idx="497">
                        <c:v>1.3080000000000001</c:v>
                      </c:pt>
                      <c:pt idx="498">
                        <c:v>1.306</c:v>
                      </c:pt>
                      <c:pt idx="499">
                        <c:v>1.3029999999999999</c:v>
                      </c:pt>
                      <c:pt idx="500">
                        <c:v>1.302</c:v>
                      </c:pt>
                      <c:pt idx="501">
                        <c:v>1.3</c:v>
                      </c:pt>
                      <c:pt idx="502">
                        <c:v>1.298</c:v>
                      </c:pt>
                      <c:pt idx="503">
                        <c:v>1.2949999999999999</c:v>
                      </c:pt>
                      <c:pt idx="504">
                        <c:v>1.2909999999999999</c:v>
                      </c:pt>
                      <c:pt idx="505">
                        <c:v>1.29</c:v>
                      </c:pt>
                      <c:pt idx="506">
                        <c:v>1.2849999999999999</c:v>
                      </c:pt>
                      <c:pt idx="507">
                        <c:v>1.2829999999999999</c:v>
                      </c:pt>
                      <c:pt idx="508">
                        <c:v>1.278</c:v>
                      </c:pt>
                      <c:pt idx="509">
                        <c:v>1.276</c:v>
                      </c:pt>
                      <c:pt idx="510">
                        <c:v>1.2749999999999999</c:v>
                      </c:pt>
                      <c:pt idx="511">
                        <c:v>1.274</c:v>
                      </c:pt>
                      <c:pt idx="512">
                        <c:v>1.2709999999999999</c:v>
                      </c:pt>
                      <c:pt idx="513">
                        <c:v>1.2689999999999999</c:v>
                      </c:pt>
                      <c:pt idx="514">
                        <c:v>1.266</c:v>
                      </c:pt>
                      <c:pt idx="515">
                        <c:v>1.2649999999999999</c:v>
                      </c:pt>
                      <c:pt idx="516">
                        <c:v>1.262</c:v>
                      </c:pt>
                      <c:pt idx="517">
                        <c:v>1.262</c:v>
                      </c:pt>
                      <c:pt idx="518">
                        <c:v>1.26</c:v>
                      </c:pt>
                      <c:pt idx="519">
                        <c:v>1.2549999999999999</c:v>
                      </c:pt>
                      <c:pt idx="520">
                        <c:v>1.254</c:v>
                      </c:pt>
                      <c:pt idx="521">
                        <c:v>1.2509999999999999</c:v>
                      </c:pt>
                      <c:pt idx="522">
                        <c:v>1.2490000000000001</c:v>
                      </c:pt>
                      <c:pt idx="523">
                        <c:v>1.246</c:v>
                      </c:pt>
                      <c:pt idx="524">
                        <c:v>1.2450000000000001</c:v>
                      </c:pt>
                      <c:pt idx="525">
                        <c:v>1.2430000000000001</c:v>
                      </c:pt>
                      <c:pt idx="526">
                        <c:v>1.2430000000000001</c:v>
                      </c:pt>
                      <c:pt idx="527">
                        <c:v>1.2430000000000001</c:v>
                      </c:pt>
                      <c:pt idx="528">
                        <c:v>1.24</c:v>
                      </c:pt>
                      <c:pt idx="529">
                        <c:v>1.24</c:v>
                      </c:pt>
                      <c:pt idx="530">
                        <c:v>1.24</c:v>
                      </c:pt>
                      <c:pt idx="531">
                        <c:v>1.236</c:v>
                      </c:pt>
                      <c:pt idx="532">
                        <c:v>1.234</c:v>
                      </c:pt>
                      <c:pt idx="533">
                        <c:v>1.23</c:v>
                      </c:pt>
                      <c:pt idx="534">
                        <c:v>1.228</c:v>
                      </c:pt>
                      <c:pt idx="535">
                        <c:v>1.226</c:v>
                      </c:pt>
                      <c:pt idx="536">
                        <c:v>1.2230000000000001</c:v>
                      </c:pt>
                      <c:pt idx="537">
                        <c:v>1.222</c:v>
                      </c:pt>
                      <c:pt idx="538">
                        <c:v>1.2210000000000001</c:v>
                      </c:pt>
                      <c:pt idx="539">
                        <c:v>1.2190000000000001</c:v>
                      </c:pt>
                      <c:pt idx="540">
                        <c:v>1.2190000000000001</c:v>
                      </c:pt>
                      <c:pt idx="541">
                        <c:v>1.2170000000000001</c:v>
                      </c:pt>
                      <c:pt idx="542">
                        <c:v>1.214</c:v>
                      </c:pt>
                      <c:pt idx="543">
                        <c:v>1.2110000000000001</c:v>
                      </c:pt>
                      <c:pt idx="544">
                        <c:v>1.2090000000000001</c:v>
                      </c:pt>
                      <c:pt idx="545">
                        <c:v>1.206</c:v>
                      </c:pt>
                      <c:pt idx="546">
                        <c:v>1.202</c:v>
                      </c:pt>
                      <c:pt idx="547">
                        <c:v>1.2010000000000001</c:v>
                      </c:pt>
                      <c:pt idx="548">
                        <c:v>1.1990000000000001</c:v>
                      </c:pt>
                      <c:pt idx="549">
                        <c:v>1.1970000000000001</c:v>
                      </c:pt>
                      <c:pt idx="550">
                        <c:v>1.1970000000000001</c:v>
                      </c:pt>
                      <c:pt idx="551">
                        <c:v>1.1990000000000001</c:v>
                      </c:pt>
                      <c:pt idx="552">
                        <c:v>1.198</c:v>
                      </c:pt>
                      <c:pt idx="553">
                        <c:v>1.1970000000000001</c:v>
                      </c:pt>
                      <c:pt idx="554">
                        <c:v>1.196</c:v>
                      </c:pt>
                      <c:pt idx="555">
                        <c:v>1.1930000000000001</c:v>
                      </c:pt>
                      <c:pt idx="556">
                        <c:v>1.1910000000000001</c:v>
                      </c:pt>
                      <c:pt idx="557">
                        <c:v>1.1890000000000001</c:v>
                      </c:pt>
                      <c:pt idx="558">
                        <c:v>1.1859999999999999</c:v>
                      </c:pt>
                      <c:pt idx="559">
                        <c:v>1.1830000000000001</c:v>
                      </c:pt>
                      <c:pt idx="560">
                        <c:v>1.18</c:v>
                      </c:pt>
                      <c:pt idx="561">
                        <c:v>1.1779999999999999</c:v>
                      </c:pt>
                      <c:pt idx="562">
                        <c:v>1.1779999999999999</c:v>
                      </c:pt>
                      <c:pt idx="563">
                        <c:v>1.175</c:v>
                      </c:pt>
                      <c:pt idx="564">
                        <c:v>1.17</c:v>
                      </c:pt>
                      <c:pt idx="565">
                        <c:v>1.1659999999999999</c:v>
                      </c:pt>
                      <c:pt idx="566">
                        <c:v>1.1619999999999999</c:v>
                      </c:pt>
                      <c:pt idx="567">
                        <c:v>1.1599999999999999</c:v>
                      </c:pt>
                      <c:pt idx="568">
                        <c:v>1.1539999999999999</c:v>
                      </c:pt>
                      <c:pt idx="569">
                        <c:v>1.151</c:v>
                      </c:pt>
                      <c:pt idx="570">
                        <c:v>1.145</c:v>
                      </c:pt>
                      <c:pt idx="571">
                        <c:v>1.1399999999999999</c:v>
                      </c:pt>
                      <c:pt idx="572">
                        <c:v>1.135</c:v>
                      </c:pt>
                      <c:pt idx="573">
                        <c:v>1.1339999999999999</c:v>
                      </c:pt>
                      <c:pt idx="574">
                        <c:v>1.137</c:v>
                      </c:pt>
                      <c:pt idx="575">
                        <c:v>1.137</c:v>
                      </c:pt>
                      <c:pt idx="576">
                        <c:v>1.141</c:v>
                      </c:pt>
                      <c:pt idx="577">
                        <c:v>1.1419999999999999</c:v>
                      </c:pt>
                      <c:pt idx="578">
                        <c:v>1.145</c:v>
                      </c:pt>
                      <c:pt idx="579">
                        <c:v>1.1419999999999999</c:v>
                      </c:pt>
                      <c:pt idx="580">
                        <c:v>1.1419999999999999</c:v>
                      </c:pt>
                      <c:pt idx="581">
                        <c:v>1.1399999999999999</c:v>
                      </c:pt>
                      <c:pt idx="582">
                        <c:v>1.137</c:v>
                      </c:pt>
                      <c:pt idx="583">
                        <c:v>1.1359999999999999</c:v>
                      </c:pt>
                      <c:pt idx="584">
                        <c:v>1.1359999999999999</c:v>
                      </c:pt>
                      <c:pt idx="585">
                        <c:v>1.1319999999999999</c:v>
                      </c:pt>
                      <c:pt idx="586">
                        <c:v>1.135</c:v>
                      </c:pt>
                      <c:pt idx="587">
                        <c:v>1.1339999999999999</c:v>
                      </c:pt>
                      <c:pt idx="588">
                        <c:v>1.133</c:v>
                      </c:pt>
                      <c:pt idx="589">
                        <c:v>1.1319999999999999</c:v>
                      </c:pt>
                      <c:pt idx="590">
                        <c:v>1.1299999999999999</c:v>
                      </c:pt>
                      <c:pt idx="591">
                        <c:v>1.1279999999999999</c:v>
                      </c:pt>
                      <c:pt idx="592">
                        <c:v>1.1259999999999999</c:v>
                      </c:pt>
                      <c:pt idx="593">
                        <c:v>1.1220000000000001</c:v>
                      </c:pt>
                      <c:pt idx="594">
                        <c:v>1.121</c:v>
                      </c:pt>
                      <c:pt idx="595">
                        <c:v>1.121</c:v>
                      </c:pt>
                      <c:pt idx="596">
                        <c:v>1.117</c:v>
                      </c:pt>
                      <c:pt idx="597">
                        <c:v>1.1140000000000001</c:v>
                      </c:pt>
                      <c:pt idx="598">
                        <c:v>1.1180000000000001</c:v>
                      </c:pt>
                      <c:pt idx="599">
                        <c:v>1.115</c:v>
                      </c:pt>
                      <c:pt idx="600">
                        <c:v>1.1140000000000001</c:v>
                      </c:pt>
                      <c:pt idx="601">
                        <c:v>1.1100000000000001</c:v>
                      </c:pt>
                      <c:pt idx="602">
                        <c:v>1.1060000000000001</c:v>
                      </c:pt>
                      <c:pt idx="603">
                        <c:v>1.103</c:v>
                      </c:pt>
                      <c:pt idx="604">
                        <c:v>1.0980000000000001</c:v>
                      </c:pt>
                      <c:pt idx="605">
                        <c:v>1.093</c:v>
                      </c:pt>
                      <c:pt idx="606">
                        <c:v>1.0920000000000001</c:v>
                      </c:pt>
                      <c:pt idx="607">
                        <c:v>1.091</c:v>
                      </c:pt>
                      <c:pt idx="608">
                        <c:v>1.0880000000000001</c:v>
                      </c:pt>
                      <c:pt idx="609">
                        <c:v>1.0840000000000001</c:v>
                      </c:pt>
                      <c:pt idx="610">
                        <c:v>1.0840000000000001</c:v>
                      </c:pt>
                      <c:pt idx="611">
                        <c:v>1.08</c:v>
                      </c:pt>
                      <c:pt idx="612">
                        <c:v>1.079</c:v>
                      </c:pt>
                      <c:pt idx="613">
                        <c:v>1.0760000000000001</c:v>
                      </c:pt>
                      <c:pt idx="614">
                        <c:v>1.0720000000000001</c:v>
                      </c:pt>
                      <c:pt idx="615">
                        <c:v>1.0680000000000001</c:v>
                      </c:pt>
                      <c:pt idx="616">
                        <c:v>1.0640000000000001</c:v>
                      </c:pt>
                      <c:pt idx="617">
                        <c:v>1.0589999999999999</c:v>
                      </c:pt>
                      <c:pt idx="618">
                        <c:v>1.06</c:v>
                      </c:pt>
                      <c:pt idx="619">
                        <c:v>1.0580000000000001</c:v>
                      </c:pt>
                      <c:pt idx="620">
                        <c:v>1.0569999999999999</c:v>
                      </c:pt>
                      <c:pt idx="621">
                        <c:v>1.052</c:v>
                      </c:pt>
                      <c:pt idx="622">
                        <c:v>1.052</c:v>
                      </c:pt>
                      <c:pt idx="623">
                        <c:v>1.052</c:v>
                      </c:pt>
                      <c:pt idx="624">
                        <c:v>1.054</c:v>
                      </c:pt>
                      <c:pt idx="625">
                        <c:v>1.0509999999999999</c:v>
                      </c:pt>
                      <c:pt idx="626">
                        <c:v>1.0489999999999999</c:v>
                      </c:pt>
                      <c:pt idx="627">
                        <c:v>1.0489999999999999</c:v>
                      </c:pt>
                      <c:pt idx="628">
                        <c:v>1.0469999999999999</c:v>
                      </c:pt>
                      <c:pt idx="629">
                        <c:v>1.0469999999999999</c:v>
                      </c:pt>
                      <c:pt idx="630">
                        <c:v>1.0469999999999999</c:v>
                      </c:pt>
                      <c:pt idx="631">
                        <c:v>1.0449999999999999</c:v>
                      </c:pt>
                      <c:pt idx="632">
                        <c:v>1.044</c:v>
                      </c:pt>
                      <c:pt idx="633">
                        <c:v>1.04</c:v>
                      </c:pt>
                      <c:pt idx="634">
                        <c:v>1.044</c:v>
                      </c:pt>
                      <c:pt idx="635">
                        <c:v>1.0449999999999999</c:v>
                      </c:pt>
                      <c:pt idx="636">
                        <c:v>1.048</c:v>
                      </c:pt>
                      <c:pt idx="637">
                        <c:v>1.0449999999999999</c:v>
                      </c:pt>
                      <c:pt idx="638">
                        <c:v>1.0429999999999999</c:v>
                      </c:pt>
                      <c:pt idx="639">
                        <c:v>1.044</c:v>
                      </c:pt>
                      <c:pt idx="640">
                        <c:v>1.044</c:v>
                      </c:pt>
                      <c:pt idx="641">
                        <c:v>1.042</c:v>
                      </c:pt>
                      <c:pt idx="642">
                        <c:v>1.0429999999999999</c:v>
                      </c:pt>
                      <c:pt idx="643">
                        <c:v>1.042</c:v>
                      </c:pt>
                      <c:pt idx="644">
                        <c:v>1.0429999999999999</c:v>
                      </c:pt>
                      <c:pt idx="645">
                        <c:v>1.0409999999999999</c:v>
                      </c:pt>
                      <c:pt idx="646">
                        <c:v>1.0449999999999999</c:v>
                      </c:pt>
                      <c:pt idx="647">
                        <c:v>1.044</c:v>
                      </c:pt>
                      <c:pt idx="648">
                        <c:v>1.046</c:v>
                      </c:pt>
                      <c:pt idx="649">
                        <c:v>1.046</c:v>
                      </c:pt>
                      <c:pt idx="650">
                        <c:v>1.0509999999999999</c:v>
                      </c:pt>
                      <c:pt idx="651">
                        <c:v>1.048</c:v>
                      </c:pt>
                      <c:pt idx="652">
                        <c:v>1.046</c:v>
                      </c:pt>
                      <c:pt idx="653">
                        <c:v>1.0449999999999999</c:v>
                      </c:pt>
                      <c:pt idx="654">
                        <c:v>1.044</c:v>
                      </c:pt>
                      <c:pt idx="655">
                        <c:v>1.0429999999999999</c:v>
                      </c:pt>
                      <c:pt idx="656">
                        <c:v>1.044</c:v>
                      </c:pt>
                      <c:pt idx="657">
                        <c:v>1.042</c:v>
                      </c:pt>
                      <c:pt idx="658">
                        <c:v>1.046</c:v>
                      </c:pt>
                      <c:pt idx="659">
                        <c:v>1.044</c:v>
                      </c:pt>
                      <c:pt idx="660">
                        <c:v>1.046</c:v>
                      </c:pt>
                      <c:pt idx="661">
                        <c:v>1.046</c:v>
                      </c:pt>
                      <c:pt idx="662">
                        <c:v>1.048</c:v>
                      </c:pt>
                      <c:pt idx="663">
                        <c:v>1.05</c:v>
                      </c:pt>
                      <c:pt idx="664">
                        <c:v>1.0489999999999999</c:v>
                      </c:pt>
                      <c:pt idx="665">
                        <c:v>1.0489999999999999</c:v>
                      </c:pt>
                      <c:pt idx="666">
                        <c:v>1.048</c:v>
                      </c:pt>
                      <c:pt idx="667">
                        <c:v>1.046</c:v>
                      </c:pt>
                      <c:pt idx="668">
                        <c:v>1.0449999999999999</c:v>
                      </c:pt>
                      <c:pt idx="669">
                        <c:v>1.0429999999999999</c:v>
                      </c:pt>
                      <c:pt idx="670">
                        <c:v>1.0449999999999999</c:v>
                      </c:pt>
                      <c:pt idx="671">
                        <c:v>1.0449999999999999</c:v>
                      </c:pt>
                      <c:pt idx="672">
                        <c:v>1.0449999999999999</c:v>
                      </c:pt>
                      <c:pt idx="673">
                        <c:v>1.042</c:v>
                      </c:pt>
                      <c:pt idx="674">
                        <c:v>1.0389999999999999</c:v>
                      </c:pt>
                      <c:pt idx="675">
                        <c:v>1.0349999999999999</c:v>
                      </c:pt>
                      <c:pt idx="676">
                        <c:v>1.0349999999999999</c:v>
                      </c:pt>
                      <c:pt idx="677">
                        <c:v>1.032</c:v>
                      </c:pt>
                      <c:pt idx="678">
                        <c:v>1.034</c:v>
                      </c:pt>
                      <c:pt idx="679">
                        <c:v>1.0349999999999999</c:v>
                      </c:pt>
                      <c:pt idx="680">
                        <c:v>1.0349999999999999</c:v>
                      </c:pt>
                      <c:pt idx="681">
                        <c:v>1.0309999999999999</c:v>
                      </c:pt>
                      <c:pt idx="682">
                        <c:v>1.034</c:v>
                      </c:pt>
                      <c:pt idx="683">
                        <c:v>1.036</c:v>
                      </c:pt>
                      <c:pt idx="684">
                        <c:v>1.0369999999999999</c:v>
                      </c:pt>
                      <c:pt idx="685">
                        <c:v>1.034</c:v>
                      </c:pt>
                      <c:pt idx="686">
                        <c:v>1.03</c:v>
                      </c:pt>
                      <c:pt idx="687">
                        <c:v>1.03</c:v>
                      </c:pt>
                      <c:pt idx="688">
                        <c:v>1.028</c:v>
                      </c:pt>
                      <c:pt idx="689">
                        <c:v>1.028</c:v>
                      </c:pt>
                      <c:pt idx="690">
                        <c:v>1.0249999999999999</c:v>
                      </c:pt>
                      <c:pt idx="691">
                        <c:v>1.0229999999999999</c:v>
                      </c:pt>
                      <c:pt idx="692">
                        <c:v>1.02</c:v>
                      </c:pt>
                      <c:pt idx="693">
                        <c:v>1.016</c:v>
                      </c:pt>
                      <c:pt idx="694">
                        <c:v>1.0209999999999999</c:v>
                      </c:pt>
                      <c:pt idx="695">
                        <c:v>1.0209999999999999</c:v>
                      </c:pt>
                      <c:pt idx="696">
                        <c:v>1.0229999999999999</c:v>
                      </c:pt>
                      <c:pt idx="697">
                        <c:v>1.024</c:v>
                      </c:pt>
                      <c:pt idx="698">
                        <c:v>1.0229999999999999</c:v>
                      </c:pt>
                      <c:pt idx="699">
                        <c:v>1.022</c:v>
                      </c:pt>
                      <c:pt idx="700">
                        <c:v>1.02</c:v>
                      </c:pt>
                      <c:pt idx="701">
                        <c:v>1.0189999999999999</c:v>
                      </c:pt>
                      <c:pt idx="702">
                        <c:v>1.018</c:v>
                      </c:pt>
                      <c:pt idx="703">
                        <c:v>1.018</c:v>
                      </c:pt>
                      <c:pt idx="704">
                        <c:v>1.018</c:v>
                      </c:pt>
                      <c:pt idx="705">
                        <c:v>1.0129999999999999</c:v>
                      </c:pt>
                      <c:pt idx="706">
                        <c:v>1.02</c:v>
                      </c:pt>
                      <c:pt idx="707">
                        <c:v>1.0209999999999999</c:v>
                      </c:pt>
                      <c:pt idx="708">
                        <c:v>1.022</c:v>
                      </c:pt>
                      <c:pt idx="709">
                        <c:v>1.02</c:v>
                      </c:pt>
                      <c:pt idx="710">
                        <c:v>1.018</c:v>
                      </c:pt>
                      <c:pt idx="711">
                        <c:v>1.02</c:v>
                      </c:pt>
                      <c:pt idx="712">
                        <c:v>1.0189999999999999</c:v>
                      </c:pt>
                      <c:pt idx="713">
                        <c:v>1.02</c:v>
                      </c:pt>
                      <c:pt idx="714">
                        <c:v>1.022</c:v>
                      </c:pt>
                      <c:pt idx="715">
                        <c:v>1.0209999999999999</c:v>
                      </c:pt>
                      <c:pt idx="716">
                        <c:v>1.022</c:v>
                      </c:pt>
                      <c:pt idx="717">
                        <c:v>1.02</c:v>
                      </c:pt>
                      <c:pt idx="718">
                        <c:v>1.026</c:v>
                      </c:pt>
                      <c:pt idx="719">
                        <c:v>1.0249999999999999</c:v>
                      </c:pt>
                      <c:pt idx="720">
                        <c:v>1.0249999999999999</c:v>
                      </c:pt>
                      <c:pt idx="721">
                        <c:v>1.022</c:v>
                      </c:pt>
                      <c:pt idx="722">
                        <c:v>1.016</c:v>
                      </c:pt>
                      <c:pt idx="723">
                        <c:v>1.0149999999999999</c:v>
                      </c:pt>
                      <c:pt idx="724">
                        <c:v>1.012</c:v>
                      </c:pt>
                      <c:pt idx="725">
                        <c:v>1.008</c:v>
                      </c:pt>
                      <c:pt idx="726">
                        <c:v>1.0089999999999999</c:v>
                      </c:pt>
                      <c:pt idx="727">
                        <c:v>1.0069999999999999</c:v>
                      </c:pt>
                      <c:pt idx="728">
                        <c:v>1.0029999999999999</c:v>
                      </c:pt>
                      <c:pt idx="729">
                        <c:v>1.0029999999999999</c:v>
                      </c:pt>
                      <c:pt idx="730">
                        <c:v>0.998</c:v>
                      </c:pt>
                      <c:pt idx="731">
                        <c:v>1</c:v>
                      </c:pt>
                      <c:pt idx="732">
                        <c:v>1</c:v>
                      </c:pt>
                      <c:pt idx="733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AA6-4550-84BE-5208D2A7FDDB}"/>
                  </c:ext>
                </c:extLst>
              </c15:ser>
            </c15:filteredLineSeries>
          </c:ext>
        </c:extLst>
      </c:lineChart>
      <c:dateAx>
        <c:axId val="16591123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5912895"/>
        <c:crosses val="autoZero"/>
        <c:auto val="1"/>
        <c:lblOffset val="100"/>
        <c:baseTimeUnit val="days"/>
      </c:dateAx>
      <c:valAx>
        <c:axId val="16591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5911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260350</xdr:colOff>
      <xdr:row>22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6D262C8-08D9-4547-AFE2-D19A497AE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260350</xdr:colOff>
      <xdr:row>22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973EDB3-C83F-466C-9EE3-AA65F8953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88900</xdr:colOff>
      <xdr:row>84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AB482B5-1563-4302-A1C3-CA05966B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2900" cy="1548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317500"/>
    <xdr:pic>
      <xdr:nvPicPr>
        <xdr:cNvPr id="2" name="Picture 1">
          <a:extLst>
            <a:ext uri="{FF2B5EF4-FFF2-40B4-BE49-F238E27FC236}">
              <a16:creationId xmlns:a16="http://schemas.microsoft.com/office/drawing/2014/main" id="{876B9A73-E35F-4FBA-B14A-0F95DE56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iccardo Campi" id="{AB5A416C-69CD-49FC-A92E-77946E5FBD61}" userId="5d06df03a1c13c52" providerId="Windows Live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3" xr16:uid="{0FAFE210-150C-40F7-AD9B-8A6FE632D7A9}" autoFormatId="16" applyNumberFormats="0" applyBorderFormats="0" applyFontFormats="0" applyPatternFormats="0" applyAlignmentFormats="0" applyWidthHeightFormats="0">
  <queryTableRefresh nextId="4" unboundColumnsRight="1">
    <queryTableFields count="3">
      <queryTableField id="1" name="DATE" tableColumnId="1"/>
      <queryTableField id="2" name="Paper Pulp Price" tableColumnId="2"/>
      <queryTableField id="3" dataBound="0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3" connectionId="6" xr16:uid="{EFD2DA22-322F-4F62-B126-57B8BABF557D}" autoFormatId="16" applyNumberFormats="0" applyBorderFormats="0" applyFontFormats="0" applyPatternFormats="0" applyAlignmentFormats="0" applyWidthHeightFormats="0">
  <queryTableRefresh nextId="4">
    <queryTableFields count="3">
      <queryTableField id="1" name="Data di riferimento" tableColumnId="1"/>
      <queryTableField id="2" name="Quotazione" tableColumnId="2"/>
      <queryTableField id="3" name="Convenzione di cambio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2" connectionId="7" xr16:uid="{48C7B359-309B-4325-B4CC-5E2B16E0DDC6}" autoFormatId="16" applyNumberFormats="0" applyBorderFormats="0" applyFontFormats="0" applyPatternFormats="0" applyAlignmentFormats="0" applyWidthHeightFormats="0">
  <queryTableRefresh nextId="4">
    <queryTableFields count="3">
      <queryTableField id="1" name="Data di riferimento" tableColumnId="1"/>
      <queryTableField id="2" name="Quotazione" tableColumnId="2"/>
      <queryTableField id="3" name="Convenzione di cambio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491C711E-37AF-416A-BCEF-731E33D125C0}" autoFormatId="16" applyNumberFormats="0" applyBorderFormats="0" applyFontFormats="0" applyPatternFormats="0" applyAlignmentFormats="0" applyWidthHeightFormats="0">
  <queryTableRefresh nextId="12" unboundColumnsRight="3">
    <queryTableFields count="11">
      <queryTableField id="1" name="LOCATION" tableColumnId="1"/>
      <queryTableField id="2" name="INDICATOR" tableColumnId="2"/>
      <queryTableField id="3" name="SUBJECT" tableColumnId="3"/>
      <queryTableField id="4" name="MEASURE" tableColumnId="4"/>
      <queryTableField id="5" name="FREQUENCY" tableColumnId="5"/>
      <queryTableField id="6" name="TIME" tableColumnId="6"/>
      <queryTableField id="7" name="Value" tableColumnId="7"/>
      <queryTableField id="8" name="Flag Codes" tableColumnId="8"/>
      <queryTableField id="9" dataBound="0" tableColumnId="9"/>
      <queryTableField id="10" dataBound="0" tableColumnId="10"/>
      <queryTableField id="11" dataBound="0" tableColumnId="1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3" connectionId="5" xr16:uid="{D0A7B57D-812A-422C-9A0A-7AF628CFFC9E}" autoFormatId="16" applyNumberFormats="0" applyBorderFormats="0" applyFontFormats="0" applyPatternFormats="0" applyAlignmentFormats="0" applyWidthHeightFormats="0">
  <queryTableRefresh nextId="4">
    <queryTableFields count="3">
      <queryTableField id="1" name="Data di riferimento" tableColumnId="1"/>
      <queryTableField id="2" name="Quotazione" tableColumnId="2"/>
      <queryTableField id="3" name="Convenzione di cambio" tableColumnId="3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2" connectionId="4" xr16:uid="{D8E92809-7AE3-43CE-8144-4091DACD3AAF}" autoFormatId="16" applyNumberFormats="0" applyBorderFormats="0" applyFontFormats="0" applyPatternFormats="0" applyAlignmentFormats="0" applyWidthHeightFormats="0">
  <queryTableRefresh nextId="4">
    <queryTableFields count="3">
      <queryTableField id="1" name="Data di riferimento" tableColumnId="1"/>
      <queryTableField id="2" name="Quotazione" tableColumnId="2"/>
      <queryTableField id="3" name="Convenzione di cambio" tableColumnId="3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1A925F5F-48C1-49D8-870D-D6071193C14A}" autoFormatId="16" applyNumberFormats="0" applyBorderFormats="0" applyFontFormats="0" applyPatternFormats="0" applyAlignmentFormats="0" applyWidthHeightFormats="0">
  <queryTableRefresh nextId="5">
    <queryTableFields count="4">
      <queryTableField id="1" name="Seleziona periodo" tableColumnId="1"/>
      <queryTableField id="2" name="Value" tableColumnId="2"/>
      <queryTableField id="3" name="Flag Codes" tableColumnId="3"/>
      <queryTableField id="4" name="Flag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7D6655-2E5F-42DA-98AA-4893169C7BB6}" name="PaperPulpPrice" displayName="PaperPulpPrice" ref="A1:C757" tableType="queryTable" totalsRowShown="0">
  <autoFilter ref="A1:C757" xr:uid="{EC7D6655-2E5F-42DA-98AA-4893169C7BB6}"/>
  <tableColumns count="3">
    <tableColumn id="1" xr3:uid="{A1D99215-CA21-464C-9C2A-D02548080FCF}" uniqueName="1" name="DATE" queryTableFieldId="1" dataDxfId="20"/>
    <tableColumn id="2" xr3:uid="{A7AC0A25-FE28-4E6C-B627-072BC061DAAE}" uniqueName="2" name="Paper Pulp Price" queryTableFieldId="2"/>
    <tableColumn id="3" xr3:uid="{BBD21B13-3F2F-4B02-B1DC-6586DF9A7A9B}" uniqueName="3" name="index€" queryTableFieldId="3" dataDxfId="19">
      <calculatedColumnFormula>+IFERROR(E2,1936.27/D2)*PaperPulpPrice[[#This Row],[Paper Pulp Price]]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296723-818B-4337-9851-C84BC4F6692A}" name="USD_serie_storica_mensile" displayName="USD_serie_storica_mensile" ref="A1:C275" tableType="queryTable" totalsRowShown="0">
  <autoFilter ref="A1:C275" xr:uid="{E9296723-818B-4337-9851-C84BC4F6692A}"/>
  <tableColumns count="3">
    <tableColumn id="1" xr3:uid="{9F8D6403-F492-41F1-AFE7-4F4EFF9826A6}" uniqueName="1" name="Data di riferimento" queryTableFieldId="1" dataDxfId="18"/>
    <tableColumn id="2" xr3:uid="{2BAD8795-7D51-47B4-B866-32F45C62411D}" uniqueName="2" name="Quotazione" queryTableFieldId="2"/>
    <tableColumn id="3" xr3:uid="{9AD47A6E-BA01-40E8-B1D2-E1206B5361F7}" uniqueName="3" name="Convenzione di cambio" queryTableFieldId="3" dataDxfId="1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CC20F9-B2E2-4B4E-905A-67DDC8D3A6D1}" name="USD_serie_storica_mensileLit" displayName="USD_serie_storica_mensileLit" ref="A1:C520" tableType="queryTable" totalsRowShown="0">
  <autoFilter ref="A1:C520" xr:uid="{9ACC20F9-B2E2-4B4E-905A-67DDC8D3A6D1}"/>
  <tableColumns count="3">
    <tableColumn id="1" xr3:uid="{3AA5EAB1-6D06-4D0D-8A2A-B180424871C2}" uniqueName="1" name="Data di riferimento" queryTableFieldId="1" dataDxfId="16"/>
    <tableColumn id="2" xr3:uid="{C1E7BD2A-A48F-4D40-B50C-242D58BB3656}" uniqueName="2" name="Quotazione" queryTableFieldId="2"/>
    <tableColumn id="3" xr3:uid="{C1D11BDF-CBF3-45D9-A25F-F3E09A344661}" uniqueName="3" name="Convenzione di cambio" queryTableFieldId="3" dataDxfId="1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54F01-84B4-4FC0-9E63-46B15F05AF4F}" name="DP_LIVE_28102021222849581" displayName="DP_LIVE_28102021222849581" ref="A1:K27" tableType="queryTable" totalsRowShown="0">
  <autoFilter ref="A1:K27" xr:uid="{EFB54F01-84B4-4FC0-9E63-46B15F05AF4F}"/>
  <tableColumns count="11">
    <tableColumn id="1" xr3:uid="{BD383957-CC4B-4BFE-8C7D-E147216F37E9}" uniqueName="1" name="LOCATION" queryTableFieldId="1" dataDxfId="14"/>
    <tableColumn id="2" xr3:uid="{51665CDC-B54E-4F1D-876E-3B48D96773F7}" uniqueName="2" name="INDICATOR" queryTableFieldId="2" dataDxfId="13"/>
    <tableColumn id="3" xr3:uid="{71BDB84C-A0DF-4CBC-BC98-E176EAA74EA7}" uniqueName="3" name="SUBJECT" queryTableFieldId="3" dataDxfId="12"/>
    <tableColumn id="4" xr3:uid="{D1FE0D6E-6DF0-4DA4-AA32-16DB394E4ABA}" uniqueName="4" name="MEASURE" queryTableFieldId="4" dataDxfId="11"/>
    <tableColumn id="5" xr3:uid="{ACA9AA27-DAC5-4F74-811B-5FA43DF64936}" uniqueName="5" name="FREQUENCY" queryTableFieldId="5" dataDxfId="10"/>
    <tableColumn id="6" xr3:uid="{36247B27-5B0C-4850-A43A-3912A890F43A}" uniqueName="6" name="TIME" queryTableFieldId="6"/>
    <tableColumn id="7" xr3:uid="{700B80F0-7E23-425C-A435-A4CE6CE25DA1}" uniqueName="7" name="Value" queryTableFieldId="7"/>
    <tableColumn id="8" xr3:uid="{22778CF7-50E1-482C-AFBC-667825A2EDA3}" uniqueName="8" name="Flag Codes" queryTableFieldId="8" dataDxfId="9"/>
    <tableColumn id="9" xr3:uid="{94C531AE-06C0-4538-8B68-8EE079B5C696}" uniqueName="9" name="Value€" queryTableFieldId="9" dataDxfId="8">
      <calculatedColumnFormula>+DP_LIVE_28102021222849581[[#This Row],[Value]]*IFERROR(DP_LIVE_28102021222849581[[#This Row],[Cambio€]],1936.27/DP_LIVE_28102021222849581[[#This Row],[CambioLit]])</calculatedColumnFormula>
    </tableColumn>
    <tableColumn id="10" xr3:uid="{2EF1FA03-4DE7-4DE0-98CD-5C008A1FE0BB}" uniqueName="10" name="CambioLit" queryTableFieldId="10" dataDxfId="7">
      <calculatedColumnFormula>+VLOOKUP(DP_LIVE_28102021222849581[[#This Row],[TIME]],USD_serie_storica_annualeLit[#All],2,FALSE)</calculatedColumnFormula>
    </tableColumn>
    <tableColumn id="11" xr3:uid="{43890017-87D5-4DFD-9202-D45CEEEE422F}" uniqueName="11" name="Cambio€" queryTableFieldId="11" dataDxfId="6">
      <calculatedColumnFormula>+VLOOKUP(DP_LIVE_28102021222849581[[#This Row],[TIME]],USD_serie_storica_annuale[#All],2,FALSE)</calculatedColumnFormula>
    </tableColumn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2402CDE-E946-4558-8D5A-AA9CB5C68CCF}" name="USD_serie_storica_annualeLit" displayName="USD_serie_storica_annualeLit" ref="A1:C8" tableType="queryTable" totalsRowShown="0">
  <autoFilter ref="A1:C8" xr:uid="{32402CDE-E946-4558-8D5A-AA9CB5C68CCF}"/>
  <tableColumns count="3">
    <tableColumn id="1" xr3:uid="{A27D9A00-6FDE-401E-8518-50D58467A28C}" uniqueName="1" name="Data di riferimento" queryTableFieldId="1" dataDxfId="5"/>
    <tableColumn id="2" xr3:uid="{9A25B7A6-3DED-4307-8324-AB244C7F9240}" uniqueName="2" name="Quotazione" queryTableFieldId="2"/>
    <tableColumn id="3" xr3:uid="{C862AD27-D502-4CE8-B25B-D7C48EAEDF96}" uniqueName="3" name="Convenzione di cambio" queryTableFieldId="3" dataDxf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1901DAC-E7EB-49D4-BDA2-5BBE0B748525}" name="USD_serie_storica_annuale" displayName="USD_serie_storica_annuale" ref="A1:C23" tableType="queryTable" totalsRowShown="0">
  <autoFilter ref="A1:C23" xr:uid="{C1901DAC-E7EB-49D4-BDA2-5BBE0B748525}"/>
  <tableColumns count="3">
    <tableColumn id="1" xr3:uid="{28E81E12-CBAD-472A-94C8-21FD39DC745B}" uniqueName="1" name="Data di riferimento" queryTableFieldId="1" dataDxfId="3"/>
    <tableColumn id="2" xr3:uid="{D69F8A5B-1B79-4824-8BE4-BCE343017FF2}" uniqueName="2" name="Quotazione" queryTableFieldId="2"/>
    <tableColumn id="3" xr3:uid="{254FD783-DD1C-4006-8D90-C2AEA55975AE}" uniqueName="3" name="Convenzione di cambio" queryTableFieldId="3" dataDxfId="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75E2D1F-D3CE-4107-A50E-D6795F8A019A}" name="indexconsfamiglie" displayName="indexconsfamiglie" ref="A1:D27" tableType="queryTable" totalsRowShown="0">
  <autoFilter ref="A1:D27" xr:uid="{5895F6D7-B7F0-466F-921C-B3BFAD593888}"/>
  <tableColumns count="4">
    <tableColumn id="1" xr3:uid="{C9B83709-6AD2-4A60-9E73-6BDA5581016A}" uniqueName="1" name="Seleziona periodo" queryTableFieldId="1"/>
    <tableColumn id="2" xr3:uid="{1E0B3700-AB4D-439B-B568-8302312592AF}" uniqueName="2" name="Value" queryTableFieldId="2"/>
    <tableColumn id="3" xr3:uid="{2491C489-6C55-40E2-8FEA-98E80CC2C4C8}" uniqueName="3" name="Flag Codes" queryTableFieldId="3" dataDxfId="1"/>
    <tableColumn id="4" xr3:uid="{4861B3D8-855C-4580-8A0D-E2963F31DC8B}" uniqueName="4" name="Flags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1-11-04T16:41:12.40" personId="{AB5A416C-69CD-49FC-A92E-77946E5FBD61}" id="{F79602E1-F46E-40A6-9D19-92E3D675569E}">
    <text>https://fred.stlouisfed.org/series/WPU0911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1-11-04T20:47:43.60" personId="{AB5A416C-69CD-49FC-A92E-77946E5FBD61}" id="{B42742E2-990A-4B24-9D02-52C927EA18EC}">
    <text>https://tassidicambio.bancaditalia.it/terzevalute-wf-ui-web/timeSeries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1-11-04T20:47:55.67" personId="{AB5A416C-69CD-49FC-A92E-77946E5FBD61}" id="{E7C53E84-1691-4ED3-9FBB-D220EF286380}">
    <text>https://tassidicambio.bancaditalia.it/terzevalute-wf-ui-web/timeSeries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1" dT="2021-11-04T20:48:39.97" personId="{AB5A416C-69CD-49FC-A92E-77946E5FBD61}" id="{7EA82FBA-D9ED-4C50-92E1-40FF91015B09}">
    <text>https://data.oecd.org/hha/household-disposable-income.htm?tp=1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B1" dT="2021-11-04T20:48:50.78" personId="{AB5A416C-69CD-49FC-A92E-77946E5FBD61}" id="{DC743276-8A4A-4F2A-90B7-E7334FADDB8B}">
    <text>https://tassidicambio.bancaditalia.it/terzevalute-wf-ui-web/timeSeries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B1" dT="2021-11-04T20:48:55.99" personId="{AB5A416C-69CD-49FC-A92E-77946E5FBD61}" id="{3669C303-3C00-424C-97E1-B685F601D139}">
    <text>https://tassidicambio.bancaditalia.it/terzevalute-wf-ui-web/timeSeries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B1" dT="2021-11-04T20:53:00.53" personId="{AB5A416C-69CD-49FC-A92E-77946E5FBD61}" id="{AC1E50F2-F146-48F7-B1E1-54F274513F17}">
    <text>https://www.bancaditalia.it/statistiche/tematiche/stat-storiche/stat-storiche-economia/NA150_2.0.zip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B1" dT="2021-11-04T20:55:37.43" personId="{AB5A416C-69CD-49FC-A92E-77946E5FBD61}" id="{2C509842-AB35-4EDD-89E4-2C66DBACF354}">
    <text>ISTAT Serie P31_C_W1_S14 final consumption expenditure of non-resident households on the economic territory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Relationship Id="rId4" Type="http://schemas.microsoft.com/office/2017/10/relationships/threadedComment" Target="../threadedComments/threadedComment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Relationship Id="rId4" Type="http://schemas.microsoft.com/office/2017/10/relationships/threadedComment" Target="../threadedComments/threadedComment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5.vml"/><Relationship Id="rId4" Type="http://schemas.microsoft.com/office/2017/10/relationships/threadedComment" Target="../threadedComments/threadedComment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6.vml"/><Relationship Id="rId4" Type="http://schemas.microsoft.com/office/2017/10/relationships/threadedComment" Target="../threadedComments/threadedComment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8.vml"/><Relationship Id="rId4" Type="http://schemas.microsoft.com/office/2017/10/relationships/threadedComment" Target="../threadedComments/threadedComment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8D2B-256E-47ED-A9F5-918EB2EB9D42}">
  <dimension ref="A1"/>
  <sheetViews>
    <sheetView topLeftCell="A10" workbookViewId="0">
      <selection activeCell="O13" sqref="O1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9F1F-66C5-4C78-9791-A6C4EA20DB0A}">
  <dimension ref="A1"/>
  <sheetViews>
    <sheetView workbookViewId="0">
      <selection activeCell="O13" sqref="O13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8C3F-FBC6-478C-AA4B-BC636527B1B0}">
  <dimension ref="A1:R736"/>
  <sheetViews>
    <sheetView topLeftCell="E717" workbookViewId="0">
      <selection activeCell="O1" sqref="O1"/>
    </sheetView>
  </sheetViews>
  <sheetFormatPr defaultRowHeight="14.5" x14ac:dyDescent="0.35"/>
  <cols>
    <col min="2" max="2" width="16.1796875" bestFit="1" customWidth="1"/>
    <col min="3" max="3" width="19.54296875" bestFit="1" customWidth="1"/>
    <col min="4" max="5" width="18.6328125" bestFit="1" customWidth="1"/>
    <col min="6" max="6" width="44.81640625" bestFit="1" customWidth="1"/>
    <col min="7" max="7" width="5.26953125" bestFit="1" customWidth="1"/>
    <col min="8" max="8" width="5.26953125" customWidth="1"/>
    <col min="9" max="9" width="10.453125" bestFit="1" customWidth="1"/>
    <col min="11" max="12" width="8.7265625" style="2"/>
    <col min="13" max="13" width="11.54296875" bestFit="1" customWidth="1"/>
    <col min="14" max="14" width="8.7265625" style="2"/>
    <col min="15" max="15" width="13.81640625" style="2" bestFit="1" customWidth="1"/>
    <col min="16" max="16" width="8.7265625" style="2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</v>
      </c>
      <c r="H1" t="s">
        <v>1044</v>
      </c>
      <c r="I1" t="s">
        <v>962</v>
      </c>
      <c r="J1" t="s">
        <v>963</v>
      </c>
      <c r="K1" s="2" t="s">
        <v>964</v>
      </c>
      <c r="L1" s="2" t="s">
        <v>1058</v>
      </c>
      <c r="M1" t="s">
        <v>1073</v>
      </c>
      <c r="N1" s="2" t="s">
        <v>1074</v>
      </c>
      <c r="O1" s="2" t="s">
        <v>1098</v>
      </c>
      <c r="P1" s="2" t="s">
        <v>1097</v>
      </c>
    </row>
    <row r="2" spans="1:16" x14ac:dyDescent="0.35">
      <c r="A2">
        <v>1</v>
      </c>
      <c r="B2" t="s">
        <v>6</v>
      </c>
      <c r="C2" t="s">
        <v>7</v>
      </c>
      <c r="D2" t="s">
        <v>8</v>
      </c>
      <c r="E2" t="s">
        <v>8</v>
      </c>
      <c r="F2" t="s">
        <v>9</v>
      </c>
      <c r="G2">
        <v>1958</v>
      </c>
      <c r="H2" t="str">
        <f>+UPPER(TEXT(I2,"MMM"))</f>
        <v>OTT</v>
      </c>
      <c r="I2" s="1">
        <f>+VALUE(CONCATENATE("01-",C2,"-",G2))</f>
        <v>21459</v>
      </c>
      <c r="J2">
        <v>200</v>
      </c>
      <c r="K2" s="2">
        <f>+ROUND(IF(I2&lt;I$496,J2/1936.27,J2),2)</f>
        <v>0.1</v>
      </c>
      <c r="L2" s="2" cm="1">
        <f t="array" ref="L2">+_xlfn.XLOOKUP(G2,'Variazioni mese finale'!A$7:A$81,_xlfn.XLOOKUP(H2,'Variazioni mese finale'!B$6:M$6,'Variazioni mese finale'!$B$7:$M$81))</f>
        <v>27.541</v>
      </c>
      <c r="M2" s="6">
        <f>+L2*K2</f>
        <v>2.7541000000000002</v>
      </c>
      <c r="O2" s="2">
        <f>+K2*VLOOKUP(G2,'Indice consumi'!A$2:G$162,7,FALSE)</f>
        <v>0.1</v>
      </c>
      <c r="P2" s="2">
        <f>+K2*VLOOKUP(I2,PaperPulpPrice[#All],3,FALSE)/VLOOKUP(I$2,PaperPulpPrice[#All],3,FALSE)</f>
        <v>0.1</v>
      </c>
    </row>
    <row r="3" spans="1:16" x14ac:dyDescent="0.35">
      <c r="A3">
        <v>2</v>
      </c>
      <c r="B3" t="s">
        <v>10</v>
      </c>
      <c r="C3" t="s">
        <v>11</v>
      </c>
      <c r="D3" t="s">
        <v>8</v>
      </c>
      <c r="E3" t="s">
        <v>8</v>
      </c>
      <c r="F3" t="s">
        <v>9</v>
      </c>
      <c r="G3">
        <v>1958</v>
      </c>
      <c r="H3" t="str">
        <f t="shared" ref="H3:H66" si="0">+UPPER(TEXT(I3,"MMM"))</f>
        <v>DIC</v>
      </c>
      <c r="I3" s="1">
        <f t="shared" ref="I3:I66" si="1">+VALUE(CONCATENATE("01-",C3,"-",G3))</f>
        <v>21520</v>
      </c>
      <c r="J3">
        <v>200</v>
      </c>
      <c r="K3" s="2">
        <f t="shared" ref="K3:K66" si="2">+ROUND(IF(I3&lt;I$496,J3/1936.27,J3),2)</f>
        <v>0.1</v>
      </c>
      <c r="L3" s="2" cm="1">
        <f t="array" ref="L3">+_xlfn.XLOOKUP(G3,'Variazioni mese finale'!A$7:A$81,_xlfn.XLOOKUP(H3,'Variazioni mese finale'!B$6:M$6,'Variazioni mese finale'!$B$7:$M$81))</f>
        <v>27.777999999999999</v>
      </c>
      <c r="M3" s="6">
        <f t="shared" ref="M3:M66" si="3">+L3*K3</f>
        <v>2.7778</v>
      </c>
      <c r="O3" s="2">
        <f>+K3*VLOOKUP(G3,'Indice consumi'!A$2:G$162,7,FALSE)</f>
        <v>0.1</v>
      </c>
      <c r="P3" s="2">
        <f>+K3*VLOOKUP(I3,PaperPulpPrice[#All],3,FALSE)/VLOOKUP(I$2,PaperPulpPrice[#All],3,FALSE)</f>
        <v>0.10001424822977753</v>
      </c>
    </row>
    <row r="4" spans="1:16" x14ac:dyDescent="0.35">
      <c r="A4">
        <v>3</v>
      </c>
      <c r="B4" t="s">
        <v>13</v>
      </c>
      <c r="C4" t="s">
        <v>14</v>
      </c>
      <c r="D4" t="s">
        <v>8</v>
      </c>
      <c r="E4" t="s">
        <v>8</v>
      </c>
      <c r="F4" t="s">
        <v>9</v>
      </c>
      <c r="G4">
        <v>1959</v>
      </c>
      <c r="H4" t="str">
        <f t="shared" si="0"/>
        <v>FEB</v>
      </c>
      <c r="I4" s="1">
        <f t="shared" si="1"/>
        <v>21582</v>
      </c>
      <c r="J4">
        <v>200</v>
      </c>
      <c r="K4" s="2">
        <f t="shared" si="2"/>
        <v>0.1</v>
      </c>
      <c r="L4" s="2" cm="1">
        <f t="array" ref="L4">+_xlfn.XLOOKUP(G4,'Variazioni mese finale'!A$7:A$81,_xlfn.XLOOKUP(H4,'Variazioni mese finale'!B$6:M$6,'Variazioni mese finale'!$B$7:$M$81))</f>
        <v>27.748999999999999</v>
      </c>
      <c r="M4" s="6">
        <f t="shared" si="3"/>
        <v>2.7749000000000001</v>
      </c>
      <c r="O4" s="2">
        <f>+K4*VLOOKUP(G4,'Indice consumi'!A$2:G$162,7,FALSE)</f>
        <v>0.10377259094757961</v>
      </c>
      <c r="P4" s="2">
        <f>+K4*VLOOKUP(I4,PaperPulpPrice[#All],3,FALSE)/VLOOKUP(I$2,PaperPulpPrice[#All],3,FALSE)</f>
        <v>0.10064456677412133</v>
      </c>
    </row>
    <row r="5" spans="1:16" x14ac:dyDescent="0.35">
      <c r="A5">
        <v>4</v>
      </c>
      <c r="B5" t="s">
        <v>15</v>
      </c>
      <c r="C5" t="s">
        <v>16</v>
      </c>
      <c r="D5" t="s">
        <v>8</v>
      </c>
      <c r="E5" t="s">
        <v>8</v>
      </c>
      <c r="F5" t="s">
        <v>9</v>
      </c>
      <c r="G5">
        <v>1959</v>
      </c>
      <c r="H5" t="str">
        <f t="shared" si="0"/>
        <v>APR</v>
      </c>
      <c r="I5" s="1">
        <f t="shared" si="1"/>
        <v>21641</v>
      </c>
      <c r="J5">
        <v>200</v>
      </c>
      <c r="K5" s="2">
        <f t="shared" si="2"/>
        <v>0.1</v>
      </c>
      <c r="L5" s="2" cm="1">
        <f t="array" ref="L5">+_xlfn.XLOOKUP(G5,'Variazioni mese finale'!A$7:A$81,_xlfn.XLOOKUP(H5,'Variazioni mese finale'!B$6:M$6,'Variazioni mese finale'!$B$7:$M$81))</f>
        <v>27.774999999999999</v>
      </c>
      <c r="M5" s="6">
        <f t="shared" si="3"/>
        <v>2.7774999999999999</v>
      </c>
      <c r="O5" s="2">
        <f>+K5*VLOOKUP(G5,'Indice consumi'!A$2:G$162,7,FALSE)</f>
        <v>0.10377259094757961</v>
      </c>
      <c r="P5" s="2">
        <f>+K5*VLOOKUP(I5,PaperPulpPrice[#All],3,FALSE)/VLOOKUP(I$2,PaperPulpPrice[#All],3,FALSE)</f>
        <v>0.10066500053979932</v>
      </c>
    </row>
    <row r="6" spans="1:16" x14ac:dyDescent="0.35">
      <c r="A6">
        <v>5</v>
      </c>
      <c r="B6" t="s">
        <v>17</v>
      </c>
      <c r="C6" t="s">
        <v>18</v>
      </c>
      <c r="D6" t="s">
        <v>8</v>
      </c>
      <c r="E6" t="s">
        <v>8</v>
      </c>
      <c r="F6" t="s">
        <v>9</v>
      </c>
      <c r="G6">
        <v>1959</v>
      </c>
      <c r="H6" t="str">
        <f t="shared" si="0"/>
        <v>GIU</v>
      </c>
      <c r="I6" s="1">
        <f t="shared" si="1"/>
        <v>21702</v>
      </c>
      <c r="J6">
        <v>200</v>
      </c>
      <c r="K6" s="2">
        <f t="shared" si="2"/>
        <v>0.1</v>
      </c>
      <c r="L6" s="2" cm="1">
        <f t="array" ref="L6">+_xlfn.XLOOKUP(G6,'Variazioni mese finale'!A$7:A$81,_xlfn.XLOOKUP(H6,'Variazioni mese finale'!B$6:M$6,'Variazioni mese finale'!$B$7:$M$81))</f>
        <v>27.704999999999998</v>
      </c>
      <c r="M6" s="6">
        <f t="shared" si="3"/>
        <v>2.7705000000000002</v>
      </c>
      <c r="O6" s="2">
        <f>+K6*VLOOKUP(G6,'Indice consumi'!A$2:G$162,7,FALSE)</f>
        <v>0.10377259094757961</v>
      </c>
      <c r="P6" s="2">
        <f>+K6*VLOOKUP(I6,PaperPulpPrice[#All],3,FALSE)/VLOOKUP(I$2,PaperPulpPrice[#All],3,FALSE)</f>
        <v>0.10066500053979932</v>
      </c>
    </row>
    <row r="7" spans="1:16" x14ac:dyDescent="0.35">
      <c r="A7">
        <v>6</v>
      </c>
      <c r="B7" t="s">
        <v>19</v>
      </c>
      <c r="C7" t="s">
        <v>20</v>
      </c>
      <c r="D7" t="s">
        <v>8</v>
      </c>
      <c r="E7" t="s">
        <v>8</v>
      </c>
      <c r="F7" t="s">
        <v>9</v>
      </c>
      <c r="G7">
        <v>1959</v>
      </c>
      <c r="H7" t="str">
        <f t="shared" si="0"/>
        <v>SET</v>
      </c>
      <c r="I7" s="1">
        <f t="shared" si="1"/>
        <v>21794</v>
      </c>
      <c r="J7">
        <v>200</v>
      </c>
      <c r="K7" s="2">
        <f t="shared" si="2"/>
        <v>0.1</v>
      </c>
      <c r="L7" s="2" cm="1">
        <f t="array" ref="L7">+_xlfn.XLOOKUP(G7,'Variazioni mese finale'!A$7:A$81,_xlfn.XLOOKUP(H7,'Variazioni mese finale'!B$6:M$6,'Variazioni mese finale'!$B$7:$M$81))</f>
        <v>27.561</v>
      </c>
      <c r="M7" s="6">
        <f t="shared" si="3"/>
        <v>2.7561</v>
      </c>
      <c r="O7" s="2">
        <f>+K7*VLOOKUP(G7,'Indice consumi'!A$2:G$162,7,FALSE)</f>
        <v>0.10377259094757961</v>
      </c>
      <c r="P7" s="2">
        <f>+K7*VLOOKUP(I7,PaperPulpPrice[#All],3,FALSE)/VLOOKUP(I$2,PaperPulpPrice[#All],3,FALSE)</f>
        <v>0.10066500053979932</v>
      </c>
    </row>
    <row r="8" spans="1:16" x14ac:dyDescent="0.35">
      <c r="A8">
        <v>7</v>
      </c>
      <c r="B8" t="s">
        <v>21</v>
      </c>
      <c r="C8" t="s">
        <v>22</v>
      </c>
      <c r="D8" t="s">
        <v>8</v>
      </c>
      <c r="E8" t="s">
        <v>8</v>
      </c>
      <c r="F8" t="s">
        <v>9</v>
      </c>
      <c r="G8">
        <v>1960</v>
      </c>
      <c r="H8" t="str">
        <f t="shared" si="0"/>
        <v>GEN</v>
      </c>
      <c r="I8" s="1">
        <f t="shared" si="1"/>
        <v>21916</v>
      </c>
      <c r="J8">
        <v>200</v>
      </c>
      <c r="K8" s="2">
        <f t="shared" si="2"/>
        <v>0.1</v>
      </c>
      <c r="L8" s="2" cm="1">
        <f t="array" ref="L8">+_xlfn.XLOOKUP(G8,'Variazioni mese finale'!A$7:A$81,_xlfn.XLOOKUP(H8,'Variazioni mese finale'!B$6:M$6,'Variazioni mese finale'!$B$7:$M$81))</f>
        <v>26.908000000000001</v>
      </c>
      <c r="M8" s="6">
        <f t="shared" si="3"/>
        <v>2.6908000000000003</v>
      </c>
      <c r="O8" s="2">
        <f>+K8*VLOOKUP(G8,'Indice consumi'!A$2:G$162,7,FALSE)</f>
        <v>0.10876076788998444</v>
      </c>
      <c r="P8" s="2">
        <f>+K8*VLOOKUP(I8,PaperPulpPrice[#All],3,FALSE)/VLOOKUP(I$2,PaperPulpPrice[#All],3,FALSE)</f>
        <v>0.10059740619434543</v>
      </c>
    </row>
    <row r="9" spans="1:16" x14ac:dyDescent="0.35">
      <c r="A9">
        <v>8</v>
      </c>
      <c r="B9" t="s">
        <v>23</v>
      </c>
      <c r="C9" t="s">
        <v>24</v>
      </c>
      <c r="D9" t="s">
        <v>8</v>
      </c>
      <c r="E9" t="s">
        <v>8</v>
      </c>
      <c r="F9" t="s">
        <v>25</v>
      </c>
      <c r="G9">
        <v>1960</v>
      </c>
      <c r="H9" t="str">
        <f t="shared" si="0"/>
        <v>MAR</v>
      </c>
      <c r="I9" s="1">
        <f t="shared" si="1"/>
        <v>21976</v>
      </c>
      <c r="J9">
        <v>200</v>
      </c>
      <c r="K9" s="2">
        <f t="shared" si="2"/>
        <v>0.1</v>
      </c>
      <c r="L9" s="2" cm="1">
        <f t="array" ref="L9">+_xlfn.XLOOKUP(G9,'Variazioni mese finale'!A$7:A$81,_xlfn.XLOOKUP(H9,'Variazioni mese finale'!B$6:M$6,'Variazioni mese finale'!$B$7:$M$81))</f>
        <v>27.114999999999998</v>
      </c>
      <c r="M9" s="6">
        <f t="shared" si="3"/>
        <v>2.7115</v>
      </c>
      <c r="O9" s="2">
        <f>+K9*VLOOKUP(G9,'Indice consumi'!A$2:G$162,7,FALSE)</f>
        <v>0.10876076788998444</v>
      </c>
      <c r="P9" s="2">
        <f>+K9*VLOOKUP(I9,PaperPulpPrice[#All],3,FALSE)/VLOOKUP(I$2,PaperPulpPrice[#All],3,FALSE)</f>
        <v>0.10061846903145172</v>
      </c>
    </row>
    <row r="10" spans="1:16" x14ac:dyDescent="0.35">
      <c r="A10">
        <v>9</v>
      </c>
      <c r="B10" t="s">
        <v>26</v>
      </c>
      <c r="C10" t="s">
        <v>27</v>
      </c>
      <c r="D10" t="s">
        <v>8</v>
      </c>
      <c r="E10" t="s">
        <v>8</v>
      </c>
      <c r="F10" t="s">
        <v>28</v>
      </c>
      <c r="G10">
        <v>1960</v>
      </c>
      <c r="H10" t="str">
        <f t="shared" si="0"/>
        <v>MAG</v>
      </c>
      <c r="I10" s="1">
        <f t="shared" si="1"/>
        <v>22037</v>
      </c>
      <c r="J10">
        <v>200</v>
      </c>
      <c r="K10" s="2">
        <f t="shared" si="2"/>
        <v>0.1</v>
      </c>
      <c r="L10" s="2" cm="1">
        <f t="array" ref="L10">+_xlfn.XLOOKUP(G10,'Variazioni mese finale'!A$7:A$81,_xlfn.XLOOKUP(H10,'Variazioni mese finale'!B$6:M$6,'Variazioni mese finale'!$B$7:$M$81))</f>
        <v>26.952999999999999</v>
      </c>
      <c r="M10" s="6">
        <f t="shared" si="3"/>
        <v>2.6953</v>
      </c>
      <c r="O10" s="2">
        <f>+K10*VLOOKUP(G10,'Indice consumi'!A$2:G$162,7,FALSE)</f>
        <v>0.10876076788998444</v>
      </c>
      <c r="P10" s="2">
        <f>+K10*VLOOKUP(I10,PaperPulpPrice[#All],3,FALSE)/VLOOKUP(I$2,PaperPulpPrice[#All],3,FALSE)</f>
        <v>0.10064667463598372</v>
      </c>
    </row>
    <row r="11" spans="1:16" x14ac:dyDescent="0.35">
      <c r="A11">
        <v>10</v>
      </c>
      <c r="B11" t="s">
        <v>29</v>
      </c>
      <c r="C11" t="s">
        <v>30</v>
      </c>
      <c r="D11" t="s">
        <v>8</v>
      </c>
      <c r="E11" t="s">
        <v>8</v>
      </c>
      <c r="F11" t="s">
        <v>9</v>
      </c>
      <c r="G11">
        <v>1960</v>
      </c>
      <c r="H11" t="str">
        <f t="shared" si="0"/>
        <v>LUG</v>
      </c>
      <c r="I11" s="1">
        <f t="shared" si="1"/>
        <v>22098</v>
      </c>
      <c r="J11">
        <v>200</v>
      </c>
      <c r="K11" s="2">
        <f t="shared" si="2"/>
        <v>0.1</v>
      </c>
      <c r="L11" s="2" cm="1">
        <f t="array" ref="L11">+_xlfn.XLOOKUP(G11,'Variazioni mese finale'!A$7:A$81,_xlfn.XLOOKUP(H11,'Variazioni mese finale'!B$6:M$6,'Variazioni mese finale'!$B$7:$M$81))</f>
        <v>26.776</v>
      </c>
      <c r="M11" s="6">
        <f t="shared" si="3"/>
        <v>2.6776</v>
      </c>
      <c r="O11" s="2">
        <f>+K11*VLOOKUP(G11,'Indice consumi'!A$2:G$162,7,FALSE)</f>
        <v>0.10876076788998444</v>
      </c>
      <c r="P11" s="2">
        <f>+K11*VLOOKUP(I11,PaperPulpPrice[#All],3,FALSE)/VLOOKUP(I$2,PaperPulpPrice[#All],3,FALSE)</f>
        <v>0.10066516274572994</v>
      </c>
    </row>
    <row r="12" spans="1:16" x14ac:dyDescent="0.35">
      <c r="A12">
        <v>11</v>
      </c>
      <c r="B12" t="s">
        <v>31</v>
      </c>
      <c r="C12" t="s">
        <v>20</v>
      </c>
      <c r="D12" t="s">
        <v>8</v>
      </c>
      <c r="E12" t="s">
        <v>8</v>
      </c>
      <c r="F12" t="s">
        <v>9</v>
      </c>
      <c r="G12">
        <v>1960</v>
      </c>
      <c r="H12" t="str">
        <f t="shared" si="0"/>
        <v>SET</v>
      </c>
      <c r="I12" s="1">
        <f t="shared" si="1"/>
        <v>22160</v>
      </c>
      <c r="J12">
        <v>200</v>
      </c>
      <c r="K12" s="2">
        <f t="shared" si="2"/>
        <v>0.1</v>
      </c>
      <c r="L12" s="2" cm="1">
        <f t="array" ref="L12">+_xlfn.XLOOKUP(G12,'Variazioni mese finale'!A$7:A$81,_xlfn.XLOOKUP(H12,'Variazioni mese finale'!B$6:M$6,'Variazioni mese finale'!$B$7:$M$81))</f>
        <v>26.841999999999999</v>
      </c>
      <c r="M12" s="6">
        <f t="shared" si="3"/>
        <v>2.6842000000000001</v>
      </c>
      <c r="O12" s="2">
        <f>+K12*VLOOKUP(G12,'Indice consumi'!A$2:G$162,7,FALSE)</f>
        <v>0.10876076788998444</v>
      </c>
      <c r="P12" s="2">
        <f>+K12*VLOOKUP(I12,PaperPulpPrice[#All],3,FALSE)/VLOOKUP(I$2,PaperPulpPrice[#All],3,FALSE)</f>
        <v>0.10066289191026952</v>
      </c>
    </row>
    <row r="13" spans="1:16" x14ac:dyDescent="0.35">
      <c r="A13">
        <v>12</v>
      </c>
      <c r="B13" t="s">
        <v>32</v>
      </c>
      <c r="C13" t="s">
        <v>33</v>
      </c>
      <c r="D13" t="s">
        <v>8</v>
      </c>
      <c r="E13" t="s">
        <v>8</v>
      </c>
      <c r="F13" t="s">
        <v>9</v>
      </c>
      <c r="G13">
        <v>1960</v>
      </c>
      <c r="H13" t="str">
        <f t="shared" si="0"/>
        <v>NOV</v>
      </c>
      <c r="I13" s="1">
        <f t="shared" si="1"/>
        <v>22221</v>
      </c>
      <c r="J13">
        <v>200</v>
      </c>
      <c r="K13" s="2">
        <f t="shared" si="2"/>
        <v>0.1</v>
      </c>
      <c r="L13" s="2" cm="1">
        <f t="array" ref="L13">+_xlfn.XLOOKUP(G13,'Variazioni mese finale'!A$7:A$81,_xlfn.XLOOKUP(H13,'Variazioni mese finale'!B$6:M$6,'Variazioni mese finale'!$B$7:$M$81))</f>
        <v>26.71</v>
      </c>
      <c r="M13" s="6">
        <f t="shared" si="3"/>
        <v>2.6710000000000003</v>
      </c>
      <c r="O13" s="2">
        <f>+K13*VLOOKUP(G13,'Indice consumi'!A$2:G$162,7,FALSE)</f>
        <v>0.10876076788998444</v>
      </c>
      <c r="P13" s="2">
        <f>+K13*VLOOKUP(I13,PaperPulpPrice[#All],3,FALSE)/VLOOKUP(I$2,PaperPulpPrice[#All],3,FALSE)</f>
        <v>0.10064635034379653</v>
      </c>
    </row>
    <row r="14" spans="1:16" x14ac:dyDescent="0.35">
      <c r="A14">
        <v>13</v>
      </c>
      <c r="B14" t="s">
        <v>34</v>
      </c>
      <c r="C14" t="s">
        <v>22</v>
      </c>
      <c r="D14" t="s">
        <v>8</v>
      </c>
      <c r="E14" t="s">
        <v>8</v>
      </c>
      <c r="F14" t="s">
        <v>9</v>
      </c>
      <c r="G14">
        <v>1961</v>
      </c>
      <c r="H14" t="str">
        <f t="shared" si="0"/>
        <v>GEN</v>
      </c>
      <c r="I14" s="1">
        <f t="shared" si="1"/>
        <v>22282</v>
      </c>
      <c r="J14">
        <v>200</v>
      </c>
      <c r="K14" s="2">
        <f t="shared" si="2"/>
        <v>0.1</v>
      </c>
      <c r="L14" s="2" cm="1">
        <f t="array" ref="L14">+_xlfn.XLOOKUP(G14,'Variazioni mese finale'!A$7:A$81,_xlfn.XLOOKUP(H14,'Variazioni mese finale'!B$6:M$6,'Variazioni mese finale'!$B$7:$M$81))</f>
        <v>26.428999999999998</v>
      </c>
      <c r="M14" s="6">
        <f t="shared" si="3"/>
        <v>2.6429</v>
      </c>
      <c r="O14" s="2">
        <f>+K14*VLOOKUP(G14,'Indice consumi'!A$2:G$162,7,FALSE)</f>
        <v>0.11607003158264084</v>
      </c>
      <c r="P14" s="2">
        <f>+K14*VLOOKUP(I14,PaperPulpPrice[#All],3,FALSE)/VLOOKUP(I$2,PaperPulpPrice[#All],3,FALSE)</f>
        <v>9.5018114802757431E-2</v>
      </c>
    </row>
    <row r="15" spans="1:16" x14ac:dyDescent="0.35">
      <c r="A15">
        <v>14</v>
      </c>
      <c r="B15" t="s">
        <v>35</v>
      </c>
      <c r="C15" t="s">
        <v>24</v>
      </c>
      <c r="D15" t="s">
        <v>8</v>
      </c>
      <c r="E15" t="s">
        <v>8</v>
      </c>
      <c r="F15" t="s">
        <v>9</v>
      </c>
      <c r="G15">
        <v>1961</v>
      </c>
      <c r="H15" t="str">
        <f t="shared" si="0"/>
        <v>MAR</v>
      </c>
      <c r="I15" s="1">
        <f t="shared" si="1"/>
        <v>22341</v>
      </c>
      <c r="J15">
        <v>200</v>
      </c>
      <c r="K15" s="2">
        <f t="shared" si="2"/>
        <v>0.1</v>
      </c>
      <c r="L15" s="2" cm="1">
        <f t="array" ref="L15">+_xlfn.XLOOKUP(G15,'Variazioni mese finale'!A$7:A$81,_xlfn.XLOOKUP(H15,'Variazioni mese finale'!B$6:M$6,'Variazioni mese finale'!$B$7:$M$81))</f>
        <v>26.4</v>
      </c>
      <c r="M15" s="6">
        <f t="shared" si="3"/>
        <v>2.64</v>
      </c>
      <c r="O15" s="2">
        <f>+K15*VLOOKUP(G15,'Indice consumi'!A$2:G$162,7,FALSE)</f>
        <v>0.11607003158264084</v>
      </c>
      <c r="P15" s="2">
        <f>+K15*VLOOKUP(I15,PaperPulpPrice[#All],3,FALSE)/VLOOKUP(I$2,PaperPulpPrice[#All],3,FALSE)</f>
        <v>9.4827723746516226E-2</v>
      </c>
    </row>
    <row r="16" spans="1:16" x14ac:dyDescent="0.35">
      <c r="A16">
        <v>15</v>
      </c>
      <c r="B16" t="s">
        <v>36</v>
      </c>
      <c r="C16" t="s">
        <v>27</v>
      </c>
      <c r="D16" t="s">
        <v>8</v>
      </c>
      <c r="E16" t="s">
        <v>8</v>
      </c>
      <c r="F16" t="s">
        <v>9</v>
      </c>
      <c r="G16">
        <v>1961</v>
      </c>
      <c r="H16" t="str">
        <f t="shared" si="0"/>
        <v>MAG</v>
      </c>
      <c r="I16" s="1">
        <f t="shared" si="1"/>
        <v>22402</v>
      </c>
      <c r="J16">
        <v>200</v>
      </c>
      <c r="K16" s="2">
        <f t="shared" si="2"/>
        <v>0.1</v>
      </c>
      <c r="L16" s="2" cm="1">
        <f t="array" ref="L16">+_xlfn.XLOOKUP(G16,'Variazioni mese finale'!A$7:A$81,_xlfn.XLOOKUP(H16,'Variazioni mese finale'!B$6:M$6,'Variazioni mese finale'!$B$7:$M$81))</f>
        <v>26.148</v>
      </c>
      <c r="M16" s="6">
        <f t="shared" si="3"/>
        <v>2.6148000000000002</v>
      </c>
      <c r="O16" s="2">
        <f>+K16*VLOOKUP(G16,'Indice consumi'!A$2:G$162,7,FALSE)</f>
        <v>0.11607003158264084</v>
      </c>
      <c r="P16" s="2">
        <f>+K16*VLOOKUP(I16,PaperPulpPrice[#All],3,FALSE)/VLOOKUP(I$2,PaperPulpPrice[#All],3,FALSE)</f>
        <v>9.5092370909980586E-2</v>
      </c>
    </row>
    <row r="17" spans="1:16" x14ac:dyDescent="0.35">
      <c r="A17">
        <v>16</v>
      </c>
      <c r="B17" t="s">
        <v>37</v>
      </c>
      <c r="C17" t="s">
        <v>30</v>
      </c>
      <c r="D17" t="s">
        <v>8</v>
      </c>
      <c r="E17" t="s">
        <v>8</v>
      </c>
      <c r="F17" t="s">
        <v>9</v>
      </c>
      <c r="G17">
        <v>1961</v>
      </c>
      <c r="H17" t="str">
        <f t="shared" si="0"/>
        <v>LUG</v>
      </c>
      <c r="I17" s="1">
        <f t="shared" si="1"/>
        <v>22463</v>
      </c>
      <c r="J17">
        <v>200</v>
      </c>
      <c r="K17" s="2">
        <f t="shared" si="2"/>
        <v>0.1</v>
      </c>
      <c r="L17" s="2" cm="1">
        <f t="array" ref="L17">+_xlfn.XLOOKUP(G17,'Variazioni mese finale'!A$7:A$81,_xlfn.XLOOKUP(H17,'Variazioni mese finale'!B$6:M$6,'Variazioni mese finale'!$B$7:$M$81))</f>
        <v>26.138000000000002</v>
      </c>
      <c r="M17" s="6">
        <f t="shared" si="3"/>
        <v>2.6138000000000003</v>
      </c>
      <c r="O17" s="2">
        <f>+K17*VLOOKUP(G17,'Indice consumi'!A$2:G$162,7,FALSE)</f>
        <v>0.11607003158264084</v>
      </c>
      <c r="P17" s="2">
        <f>+K17*VLOOKUP(I17,PaperPulpPrice[#All],3,FALSE)/VLOOKUP(I$2,PaperPulpPrice[#All],3,FALSE)</f>
        <v>9.5093290269029004E-2</v>
      </c>
    </row>
    <row r="18" spans="1:16" x14ac:dyDescent="0.35">
      <c r="A18">
        <v>17</v>
      </c>
      <c r="B18" t="s">
        <v>38</v>
      </c>
      <c r="C18" t="s">
        <v>20</v>
      </c>
      <c r="D18" t="s">
        <v>8</v>
      </c>
      <c r="E18" t="s">
        <v>8</v>
      </c>
      <c r="F18" t="s">
        <v>9</v>
      </c>
      <c r="G18">
        <v>1961</v>
      </c>
      <c r="H18" t="str">
        <f t="shared" si="0"/>
        <v>SET</v>
      </c>
      <c r="I18" s="1">
        <f t="shared" si="1"/>
        <v>22525</v>
      </c>
      <c r="J18">
        <v>200</v>
      </c>
      <c r="K18" s="2">
        <f t="shared" si="2"/>
        <v>0.1</v>
      </c>
      <c r="L18" s="2" cm="1">
        <f t="array" ref="L18">+_xlfn.XLOOKUP(G18,'Variazioni mese finale'!A$7:A$81,_xlfn.XLOOKUP(H18,'Variazioni mese finale'!B$6:M$6,'Variazioni mese finale'!$B$7:$M$81))</f>
        <v>26.01</v>
      </c>
      <c r="M18" s="6">
        <f t="shared" si="3"/>
        <v>2.6010000000000004</v>
      </c>
      <c r="O18" s="2">
        <f>+K18*VLOOKUP(G18,'Indice consumi'!A$2:G$162,7,FALSE)</f>
        <v>0.11607003158264084</v>
      </c>
      <c r="P18" s="2">
        <f>+K18*VLOOKUP(I18,PaperPulpPrice[#All],3,FALSE)/VLOOKUP(I$2,PaperPulpPrice[#All],3,FALSE)</f>
        <v>9.5087467961934971E-2</v>
      </c>
    </row>
    <row r="19" spans="1:16" x14ac:dyDescent="0.35">
      <c r="A19">
        <v>18</v>
      </c>
      <c r="B19" t="s">
        <v>39</v>
      </c>
      <c r="C19" t="s">
        <v>33</v>
      </c>
      <c r="D19" t="s">
        <v>8</v>
      </c>
      <c r="E19" t="s">
        <v>8</v>
      </c>
      <c r="F19" t="s">
        <v>40</v>
      </c>
      <c r="G19">
        <v>1961</v>
      </c>
      <c r="H19" t="str">
        <f t="shared" si="0"/>
        <v>NOV</v>
      </c>
      <c r="I19" s="1">
        <f t="shared" si="1"/>
        <v>22586</v>
      </c>
      <c r="J19">
        <v>200</v>
      </c>
      <c r="K19" s="2">
        <f t="shared" si="2"/>
        <v>0.1</v>
      </c>
      <c r="L19" s="2" cm="1">
        <f t="array" ref="L19">+_xlfn.XLOOKUP(G19,'Variazioni mese finale'!A$7:A$81,_xlfn.XLOOKUP(H19,'Variazioni mese finale'!B$6:M$6,'Variazioni mese finale'!$B$7:$M$81))</f>
        <v>25.777000000000001</v>
      </c>
      <c r="M19" s="6">
        <f t="shared" si="3"/>
        <v>2.5777000000000001</v>
      </c>
      <c r="O19" s="2">
        <f>+K19*VLOOKUP(G19,'Indice consumi'!A$2:G$162,7,FALSE)</f>
        <v>0.11607003158264084</v>
      </c>
      <c r="P19" s="2">
        <f>+K19*VLOOKUP(I19,PaperPulpPrice[#All],3,FALSE)/VLOOKUP(I$2,PaperPulpPrice[#All],3,FALSE)</f>
        <v>9.5090838684402934E-2</v>
      </c>
    </row>
    <row r="20" spans="1:16" x14ac:dyDescent="0.35">
      <c r="A20">
        <v>19</v>
      </c>
      <c r="B20" t="s">
        <v>41</v>
      </c>
      <c r="C20" t="s">
        <v>22</v>
      </c>
      <c r="D20" t="s">
        <v>8</v>
      </c>
      <c r="E20" t="s">
        <v>8</v>
      </c>
      <c r="F20" t="s">
        <v>9</v>
      </c>
      <c r="G20">
        <v>1962</v>
      </c>
      <c r="H20" t="str">
        <f t="shared" si="0"/>
        <v>GEN</v>
      </c>
      <c r="I20" s="1">
        <f t="shared" si="1"/>
        <v>22647</v>
      </c>
      <c r="J20">
        <v>200</v>
      </c>
      <c r="K20" s="2">
        <f t="shared" si="2"/>
        <v>0.1</v>
      </c>
      <c r="L20" s="2" cm="1">
        <f t="array" ref="L20">+_xlfn.XLOOKUP(G20,'Variazioni mese finale'!A$7:A$81,_xlfn.XLOOKUP(H20,'Variazioni mese finale'!B$6:M$6,'Variazioni mese finale'!$B$7:$M$81))</f>
        <v>25.428000000000001</v>
      </c>
      <c r="M20" s="6">
        <f t="shared" si="3"/>
        <v>2.5428000000000002</v>
      </c>
      <c r="O20" s="2">
        <f>+K20*VLOOKUP(G20,'Indice consumi'!A$2:G$162,7,FALSE)</f>
        <v>0.12288860626330654</v>
      </c>
      <c r="P20" s="2">
        <f>+K20*VLOOKUP(I20,PaperPulpPrice[#All],3,FALSE)/VLOOKUP(I$2,PaperPulpPrice[#All],3,FALSE)</f>
        <v>9.5072608989277899E-2</v>
      </c>
    </row>
    <row r="21" spans="1:16" x14ac:dyDescent="0.35">
      <c r="A21">
        <v>20</v>
      </c>
      <c r="B21" t="s">
        <v>42</v>
      </c>
      <c r="C21" t="s">
        <v>14</v>
      </c>
      <c r="D21" t="s">
        <v>8</v>
      </c>
      <c r="E21" t="s">
        <v>8</v>
      </c>
      <c r="F21" t="s">
        <v>43</v>
      </c>
      <c r="G21">
        <v>1962</v>
      </c>
      <c r="H21" t="str">
        <f t="shared" si="0"/>
        <v>FEB</v>
      </c>
      <c r="I21" s="1">
        <f t="shared" si="1"/>
        <v>22678</v>
      </c>
      <c r="J21">
        <v>200</v>
      </c>
      <c r="K21" s="2">
        <f t="shared" si="2"/>
        <v>0.1</v>
      </c>
      <c r="L21" s="2" cm="1">
        <f t="array" ref="L21">+_xlfn.XLOOKUP(G21,'Variazioni mese finale'!A$7:A$81,_xlfn.XLOOKUP(H21,'Variazioni mese finale'!B$6:M$6,'Variazioni mese finale'!$B$7:$M$81))</f>
        <v>25.402999999999999</v>
      </c>
      <c r="M21" s="6">
        <f t="shared" si="3"/>
        <v>2.5403000000000002</v>
      </c>
      <c r="O21" s="2">
        <f>+K21*VLOOKUP(G21,'Indice consumi'!A$2:G$162,7,FALSE)</f>
        <v>0.12288860626330654</v>
      </c>
      <c r="P21" s="2">
        <f>+K21*VLOOKUP(I21,PaperPulpPrice[#All],3,FALSE)/VLOOKUP(I$2,PaperPulpPrice[#All],3,FALSE)</f>
        <v>9.5041680461881661E-2</v>
      </c>
    </row>
    <row r="22" spans="1:16" x14ac:dyDescent="0.35">
      <c r="A22">
        <v>21</v>
      </c>
      <c r="B22" t="s">
        <v>44</v>
      </c>
      <c r="C22" t="s">
        <v>24</v>
      </c>
      <c r="D22" t="s">
        <v>8</v>
      </c>
      <c r="E22" t="s">
        <v>8</v>
      </c>
      <c r="F22" t="s">
        <v>28</v>
      </c>
      <c r="G22">
        <v>1962</v>
      </c>
      <c r="H22" t="str">
        <f t="shared" si="0"/>
        <v>MAR</v>
      </c>
      <c r="I22" s="1">
        <f t="shared" si="1"/>
        <v>22706</v>
      </c>
      <c r="J22">
        <v>200</v>
      </c>
      <c r="K22" s="2">
        <f t="shared" si="2"/>
        <v>0.1</v>
      </c>
      <c r="L22" s="2" cm="1">
        <f t="array" ref="L22">+_xlfn.XLOOKUP(G22,'Variazioni mese finale'!A$7:A$81,_xlfn.XLOOKUP(H22,'Variazioni mese finale'!B$6:M$6,'Variazioni mese finale'!$B$7:$M$81))</f>
        <v>25.256</v>
      </c>
      <c r="M22" s="6">
        <f t="shared" si="3"/>
        <v>2.5256000000000003</v>
      </c>
      <c r="O22" s="2">
        <f>+K22*VLOOKUP(G22,'Indice consumi'!A$2:G$162,7,FALSE)</f>
        <v>0.12288860626330654</v>
      </c>
      <c r="P22" s="2">
        <f>+K22*VLOOKUP(I22,PaperPulpPrice[#All],3,FALSE)/VLOOKUP(I$2,PaperPulpPrice[#All],3,FALSE)</f>
        <v>9.5045660233043727E-2</v>
      </c>
    </row>
    <row r="23" spans="1:16" x14ac:dyDescent="0.35">
      <c r="A23">
        <v>22</v>
      </c>
      <c r="B23" t="s">
        <v>45</v>
      </c>
      <c r="C23" t="s">
        <v>16</v>
      </c>
      <c r="D23" t="s">
        <v>8</v>
      </c>
      <c r="E23" t="s">
        <v>8</v>
      </c>
      <c r="F23" t="s">
        <v>46</v>
      </c>
      <c r="G23">
        <v>1962</v>
      </c>
      <c r="H23" t="str">
        <f t="shared" si="0"/>
        <v>APR</v>
      </c>
      <c r="I23" s="1">
        <f t="shared" si="1"/>
        <v>22737</v>
      </c>
      <c r="J23">
        <v>200</v>
      </c>
      <c r="K23" s="2">
        <f t="shared" si="2"/>
        <v>0.1</v>
      </c>
      <c r="L23" s="2" cm="1">
        <f t="array" ref="L23">+_xlfn.XLOOKUP(G23,'Variazioni mese finale'!A$7:A$81,_xlfn.XLOOKUP(H23,'Variazioni mese finale'!B$6:M$6,'Variazioni mese finale'!$B$7:$M$81))</f>
        <v>24.942</v>
      </c>
      <c r="M23" s="6">
        <f t="shared" si="3"/>
        <v>2.4942000000000002</v>
      </c>
      <c r="O23" s="2">
        <f>+K23*VLOOKUP(G23,'Indice consumi'!A$2:G$162,7,FALSE)</f>
        <v>0.12288860626330654</v>
      </c>
      <c r="P23" s="2">
        <f>+K23*VLOOKUP(I23,PaperPulpPrice[#All],3,FALSE)/VLOOKUP(I$2,PaperPulpPrice[#All],3,FALSE)</f>
        <v>9.507781676033937E-2</v>
      </c>
    </row>
    <row r="24" spans="1:16" x14ac:dyDescent="0.35">
      <c r="A24">
        <v>23</v>
      </c>
      <c r="B24" t="s">
        <v>47</v>
      </c>
      <c r="C24" t="s">
        <v>18</v>
      </c>
      <c r="D24" t="s">
        <v>8</v>
      </c>
      <c r="E24" t="s">
        <v>8</v>
      </c>
      <c r="F24" t="s">
        <v>9</v>
      </c>
      <c r="G24">
        <v>1962</v>
      </c>
      <c r="H24" t="str">
        <f t="shared" si="0"/>
        <v>GIU</v>
      </c>
      <c r="I24" s="1">
        <f t="shared" si="1"/>
        <v>22798</v>
      </c>
      <c r="J24">
        <v>200</v>
      </c>
      <c r="K24" s="2">
        <f t="shared" si="2"/>
        <v>0.1</v>
      </c>
      <c r="L24" s="2" cm="1">
        <f t="array" ref="L24">+_xlfn.XLOOKUP(G24,'Variazioni mese finale'!A$7:A$81,_xlfn.XLOOKUP(H24,'Variazioni mese finale'!B$6:M$6,'Variazioni mese finale'!$B$7:$M$81))</f>
        <v>24.824000000000002</v>
      </c>
      <c r="M24" s="6">
        <f t="shared" si="3"/>
        <v>2.4824000000000002</v>
      </c>
      <c r="O24" s="2">
        <f>+K24*VLOOKUP(G24,'Indice consumi'!A$2:G$162,7,FALSE)</f>
        <v>0.12288860626330654</v>
      </c>
      <c r="P24" s="2">
        <f>+K24*VLOOKUP(I24,PaperPulpPrice[#All],3,FALSE)/VLOOKUP(I$2,PaperPulpPrice[#All],3,FALSE)</f>
        <v>9.3600368956720831E-2</v>
      </c>
    </row>
    <row r="25" spans="1:16" x14ac:dyDescent="0.35">
      <c r="A25">
        <v>24</v>
      </c>
      <c r="B25" t="s">
        <v>48</v>
      </c>
      <c r="C25" t="s">
        <v>30</v>
      </c>
      <c r="D25" t="s">
        <v>8</v>
      </c>
      <c r="E25" t="s">
        <v>8</v>
      </c>
      <c r="F25" t="s">
        <v>9</v>
      </c>
      <c r="G25">
        <v>1962</v>
      </c>
      <c r="H25" t="str">
        <f t="shared" si="0"/>
        <v>LUG</v>
      </c>
      <c r="I25" s="1">
        <f t="shared" si="1"/>
        <v>22828</v>
      </c>
      <c r="J25">
        <v>200</v>
      </c>
      <c r="K25" s="2">
        <f t="shared" si="2"/>
        <v>0.1</v>
      </c>
      <c r="L25" s="2" cm="1">
        <f t="array" ref="L25">+_xlfn.XLOOKUP(G25,'Variazioni mese finale'!A$7:A$81,_xlfn.XLOOKUP(H25,'Variazioni mese finale'!B$6:M$6,'Variazioni mese finale'!$B$7:$M$81))</f>
        <v>24.73</v>
      </c>
      <c r="M25" s="6">
        <f t="shared" si="3"/>
        <v>2.4730000000000003</v>
      </c>
      <c r="O25" s="2">
        <f>+K25*VLOOKUP(G25,'Indice consumi'!A$2:G$162,7,FALSE)</f>
        <v>0.12288860626330654</v>
      </c>
      <c r="P25" s="2">
        <f>+K25*VLOOKUP(I25,PaperPulpPrice[#All],3,FALSE)/VLOOKUP(I$2,PaperPulpPrice[#All],3,FALSE)</f>
        <v>9.3606100124042538E-2</v>
      </c>
    </row>
    <row r="26" spans="1:16" x14ac:dyDescent="0.35">
      <c r="A26">
        <v>25</v>
      </c>
      <c r="B26" t="s">
        <v>49</v>
      </c>
      <c r="C26" t="s">
        <v>50</v>
      </c>
      <c r="D26" t="s">
        <v>8</v>
      </c>
      <c r="E26" t="s">
        <v>8</v>
      </c>
      <c r="F26" t="s">
        <v>51</v>
      </c>
      <c r="G26">
        <v>1962</v>
      </c>
      <c r="H26" t="str">
        <f t="shared" si="0"/>
        <v>AGO</v>
      </c>
      <c r="I26" s="1">
        <f t="shared" si="1"/>
        <v>22859</v>
      </c>
      <c r="J26">
        <v>200</v>
      </c>
      <c r="K26" s="2">
        <f t="shared" si="2"/>
        <v>0.1</v>
      </c>
      <c r="L26" s="2" cm="1">
        <f t="array" ref="L26">+_xlfn.XLOOKUP(G26,'Variazioni mese finale'!A$7:A$81,_xlfn.XLOOKUP(H26,'Variazioni mese finale'!B$6:M$6,'Variazioni mese finale'!$B$7:$M$81))</f>
        <v>24.777000000000001</v>
      </c>
      <c r="M26" s="6">
        <f t="shared" si="3"/>
        <v>2.4777000000000005</v>
      </c>
      <c r="O26" s="2">
        <f>+K26*VLOOKUP(G26,'Indice consumi'!A$2:G$162,7,FALSE)</f>
        <v>0.12288860626330654</v>
      </c>
      <c r="P26" s="2">
        <f>+K26*VLOOKUP(I26,PaperPulpPrice[#All],3,FALSE)/VLOOKUP(I$2,PaperPulpPrice[#All],3,FALSE)</f>
        <v>9.3605496810221359E-2</v>
      </c>
    </row>
    <row r="27" spans="1:16" x14ac:dyDescent="0.35">
      <c r="A27">
        <v>26</v>
      </c>
      <c r="B27" t="s">
        <v>52</v>
      </c>
      <c r="C27" t="s">
        <v>20</v>
      </c>
      <c r="D27" t="s">
        <v>8</v>
      </c>
      <c r="E27" t="s">
        <v>8</v>
      </c>
      <c r="F27" t="s">
        <v>51</v>
      </c>
      <c r="G27">
        <v>1962</v>
      </c>
      <c r="H27" t="str">
        <f t="shared" si="0"/>
        <v>SET</v>
      </c>
      <c r="I27" s="1">
        <f t="shared" si="1"/>
        <v>22890</v>
      </c>
      <c r="J27">
        <v>200</v>
      </c>
      <c r="K27" s="2">
        <f t="shared" si="2"/>
        <v>0.1</v>
      </c>
      <c r="L27" s="2" cm="1">
        <f t="array" ref="L27">+_xlfn.XLOOKUP(G27,'Variazioni mese finale'!A$7:A$81,_xlfn.XLOOKUP(H27,'Variazioni mese finale'!B$6:M$6,'Variazioni mese finale'!$B$7:$M$81))</f>
        <v>24.66</v>
      </c>
      <c r="M27" s="6">
        <f t="shared" si="3"/>
        <v>2.4660000000000002</v>
      </c>
      <c r="O27" s="2">
        <f>+K27*VLOOKUP(G27,'Indice consumi'!A$2:G$162,7,FALSE)</f>
        <v>0.12288860626330654</v>
      </c>
      <c r="P27" s="2">
        <f>+K27*VLOOKUP(I27,PaperPulpPrice[#All],3,FALSE)/VLOOKUP(I$2,PaperPulpPrice[#All],3,FALSE)</f>
        <v>9.3606703445640815E-2</v>
      </c>
    </row>
    <row r="28" spans="1:16" x14ac:dyDescent="0.35">
      <c r="A28">
        <v>27</v>
      </c>
      <c r="B28" t="s">
        <v>53</v>
      </c>
      <c r="C28" t="s">
        <v>7</v>
      </c>
      <c r="D28" t="s">
        <v>8</v>
      </c>
      <c r="E28" t="s">
        <v>8</v>
      </c>
      <c r="F28" t="s">
        <v>51</v>
      </c>
      <c r="G28">
        <v>1962</v>
      </c>
      <c r="H28" t="str">
        <f t="shared" si="0"/>
        <v>OTT</v>
      </c>
      <c r="I28" s="1">
        <f t="shared" si="1"/>
        <v>22920</v>
      </c>
      <c r="J28">
        <v>200</v>
      </c>
      <c r="K28" s="2">
        <f t="shared" si="2"/>
        <v>0.1</v>
      </c>
      <c r="L28" s="2" cm="1">
        <f t="array" ref="L28">+_xlfn.XLOOKUP(G28,'Variazioni mese finale'!A$7:A$81,_xlfn.XLOOKUP(H28,'Variazioni mese finale'!B$6:M$6,'Variazioni mese finale'!$B$7:$M$81))</f>
        <v>24.567</v>
      </c>
      <c r="M28" s="6">
        <f t="shared" si="3"/>
        <v>2.4567000000000001</v>
      </c>
      <c r="O28" s="2">
        <f>+K28*VLOOKUP(G28,'Indice consumi'!A$2:G$162,7,FALSE)</f>
        <v>0.12288860626330654</v>
      </c>
      <c r="P28" s="2">
        <f>+K28*VLOOKUP(I28,PaperPulpPrice[#All],3,FALSE)/VLOOKUP(I$2,PaperPulpPrice[#All],3,FALSE)</f>
        <v>9.135206549212313E-2</v>
      </c>
    </row>
    <row r="29" spans="1:16" x14ac:dyDescent="0.35">
      <c r="A29">
        <v>28</v>
      </c>
      <c r="B29" t="s">
        <v>54</v>
      </c>
      <c r="C29" t="s">
        <v>33</v>
      </c>
      <c r="D29" t="s">
        <v>8</v>
      </c>
      <c r="E29" t="s">
        <v>8</v>
      </c>
      <c r="F29" t="s">
        <v>9</v>
      </c>
      <c r="G29">
        <v>1962</v>
      </c>
      <c r="H29" t="str">
        <f t="shared" si="0"/>
        <v>NOV</v>
      </c>
      <c r="I29" s="1">
        <f t="shared" si="1"/>
        <v>22951</v>
      </c>
      <c r="J29">
        <v>200</v>
      </c>
      <c r="K29" s="2">
        <f t="shared" si="2"/>
        <v>0.1</v>
      </c>
      <c r="L29" s="2" cm="1">
        <f t="array" ref="L29">+_xlfn.XLOOKUP(G29,'Variazioni mese finale'!A$7:A$81,_xlfn.XLOOKUP(H29,'Variazioni mese finale'!B$6:M$6,'Variazioni mese finale'!$B$7:$M$81))</f>
        <v>24.475000000000001</v>
      </c>
      <c r="M29" s="6">
        <f t="shared" si="3"/>
        <v>2.4475000000000002</v>
      </c>
      <c r="O29" s="2">
        <f>+K29*VLOOKUP(G29,'Indice consumi'!A$2:G$162,7,FALSE)</f>
        <v>0.12288860626330654</v>
      </c>
      <c r="P29" s="2">
        <f>+K29*VLOOKUP(I29,PaperPulpPrice[#All],3,FALSE)/VLOOKUP(I$2,PaperPulpPrice[#All],3,FALSE)</f>
        <v>8.9479749008146092E-2</v>
      </c>
    </row>
    <row r="30" spans="1:16" x14ac:dyDescent="0.35">
      <c r="A30">
        <v>29</v>
      </c>
      <c r="B30" t="s">
        <v>55</v>
      </c>
      <c r="C30" t="s">
        <v>22</v>
      </c>
      <c r="D30" t="s">
        <v>8</v>
      </c>
      <c r="E30" t="s">
        <v>8</v>
      </c>
      <c r="F30" t="s">
        <v>9</v>
      </c>
      <c r="G30">
        <v>1963</v>
      </c>
      <c r="H30" t="str">
        <f t="shared" si="0"/>
        <v>GEN</v>
      </c>
      <c r="I30" s="1">
        <f t="shared" si="1"/>
        <v>23012</v>
      </c>
      <c r="J30">
        <v>200</v>
      </c>
      <c r="K30" s="2">
        <f t="shared" si="2"/>
        <v>0.1</v>
      </c>
      <c r="L30" s="2" cm="1">
        <f t="array" ref="L30">+_xlfn.XLOOKUP(G30,'Variazioni mese finale'!A$7:A$81,_xlfn.XLOOKUP(H30,'Variazioni mese finale'!B$6:M$6,'Variazioni mese finale'!$B$7:$M$81))</f>
        <v>23.827000000000002</v>
      </c>
      <c r="M30" s="6">
        <f t="shared" si="3"/>
        <v>2.3827000000000003</v>
      </c>
      <c r="O30" s="2">
        <f>+K30*VLOOKUP(G30,'Indice consumi'!A$2:G$162,7,FALSE)</f>
        <v>0.13178403860265425</v>
      </c>
      <c r="P30" s="2">
        <f>+K30*VLOOKUP(I30,PaperPulpPrice[#All],3,FALSE)/VLOOKUP(I$2,PaperPulpPrice[#All],3,FALSE)</f>
        <v>8.9481622549299408E-2</v>
      </c>
    </row>
    <row r="31" spans="1:16" x14ac:dyDescent="0.35">
      <c r="A31">
        <v>30</v>
      </c>
      <c r="B31" t="s">
        <v>56</v>
      </c>
      <c r="C31" t="s">
        <v>24</v>
      </c>
      <c r="D31" t="s">
        <v>8</v>
      </c>
      <c r="E31" t="s">
        <v>8</v>
      </c>
      <c r="F31" t="s">
        <v>43</v>
      </c>
      <c r="G31">
        <v>1963</v>
      </c>
      <c r="H31" t="str">
        <f t="shared" si="0"/>
        <v>MAR</v>
      </c>
      <c r="I31" s="1">
        <f t="shared" si="1"/>
        <v>23071</v>
      </c>
      <c r="J31">
        <v>200</v>
      </c>
      <c r="K31" s="2">
        <f t="shared" si="2"/>
        <v>0.1</v>
      </c>
      <c r="L31" s="2" cm="1">
        <f t="array" ref="L31">+_xlfn.XLOOKUP(G31,'Variazioni mese finale'!A$7:A$81,_xlfn.XLOOKUP(H31,'Variazioni mese finale'!B$6:M$6,'Variazioni mese finale'!$B$7:$M$81))</f>
        <v>23.295999999999999</v>
      </c>
      <c r="M31" s="6">
        <f t="shared" si="3"/>
        <v>2.3296000000000001</v>
      </c>
      <c r="O31" s="2">
        <f>+K31*VLOOKUP(G31,'Indice consumi'!A$2:G$162,7,FALSE)</f>
        <v>0.13178403860265425</v>
      </c>
      <c r="P31" s="2">
        <f>+K31*VLOOKUP(I31,PaperPulpPrice[#All],3,FALSE)/VLOOKUP(I$2,PaperPulpPrice[#All],3,FALSE)</f>
        <v>8.9468509408581823E-2</v>
      </c>
    </row>
    <row r="32" spans="1:16" x14ac:dyDescent="0.35">
      <c r="A32">
        <v>31</v>
      </c>
      <c r="B32" t="s">
        <v>57</v>
      </c>
      <c r="C32" t="s">
        <v>27</v>
      </c>
      <c r="D32" t="s">
        <v>8</v>
      </c>
      <c r="E32" t="s">
        <v>8</v>
      </c>
      <c r="F32" t="s">
        <v>51</v>
      </c>
      <c r="G32">
        <v>1963</v>
      </c>
      <c r="H32" t="str">
        <f t="shared" si="0"/>
        <v>MAG</v>
      </c>
      <c r="I32" s="1">
        <f t="shared" si="1"/>
        <v>23132</v>
      </c>
      <c r="J32">
        <v>200</v>
      </c>
      <c r="K32" s="2">
        <f t="shared" si="2"/>
        <v>0.1</v>
      </c>
      <c r="L32" s="2" cm="1">
        <f t="array" ref="L32">+_xlfn.XLOOKUP(G32,'Variazioni mese finale'!A$7:A$81,_xlfn.XLOOKUP(H32,'Variazioni mese finale'!B$6:M$6,'Variazioni mese finale'!$B$7:$M$81))</f>
        <v>23.172000000000001</v>
      </c>
      <c r="M32" s="6">
        <f t="shared" si="3"/>
        <v>2.3172000000000001</v>
      </c>
      <c r="O32" s="2">
        <f>+K32*VLOOKUP(G32,'Indice consumi'!A$2:G$162,7,FALSE)</f>
        <v>0.13178403860265425</v>
      </c>
      <c r="P32" s="2">
        <f>+K32*VLOOKUP(I32,PaperPulpPrice[#All],3,FALSE)/VLOOKUP(I$2,PaperPulpPrice[#All],3,FALSE)</f>
        <v>9.1289566694889746E-2</v>
      </c>
    </row>
    <row r="33" spans="1:16" x14ac:dyDescent="0.35">
      <c r="A33">
        <v>32</v>
      </c>
      <c r="B33" t="s">
        <v>58</v>
      </c>
      <c r="C33" t="s">
        <v>18</v>
      </c>
      <c r="D33" t="s">
        <v>8</v>
      </c>
      <c r="E33" t="s">
        <v>8</v>
      </c>
      <c r="F33" t="s">
        <v>9</v>
      </c>
      <c r="G33">
        <v>1963</v>
      </c>
      <c r="H33" t="str">
        <f t="shared" si="0"/>
        <v>GIU</v>
      </c>
      <c r="I33" s="1">
        <f t="shared" si="1"/>
        <v>23163</v>
      </c>
      <c r="J33">
        <v>200</v>
      </c>
      <c r="K33" s="2">
        <f t="shared" si="2"/>
        <v>0.1</v>
      </c>
      <c r="L33" s="2" cm="1">
        <f t="array" ref="L33">+_xlfn.XLOOKUP(G33,'Variazioni mese finale'!A$7:A$81,_xlfn.XLOOKUP(H33,'Variazioni mese finale'!B$6:M$6,'Variazioni mese finale'!$B$7:$M$81))</f>
        <v>23.172000000000001</v>
      </c>
      <c r="M33" s="6">
        <f t="shared" si="3"/>
        <v>2.3172000000000001</v>
      </c>
      <c r="O33" s="2">
        <f>+K33*VLOOKUP(G33,'Indice consumi'!A$2:G$162,7,FALSE)</f>
        <v>0.13178403860265425</v>
      </c>
      <c r="P33" s="2">
        <f>+K33*VLOOKUP(I33,PaperPulpPrice[#All],3,FALSE)/VLOOKUP(I$2,PaperPulpPrice[#All],3,FALSE)</f>
        <v>9.1211746735375909E-2</v>
      </c>
    </row>
    <row r="34" spans="1:16" x14ac:dyDescent="0.35">
      <c r="A34">
        <v>33</v>
      </c>
      <c r="B34" t="s">
        <v>59</v>
      </c>
      <c r="C34" t="s">
        <v>30</v>
      </c>
      <c r="D34" t="s">
        <v>8</v>
      </c>
      <c r="E34" t="s">
        <v>8</v>
      </c>
      <c r="F34" t="s">
        <v>51</v>
      </c>
      <c r="G34">
        <v>1963</v>
      </c>
      <c r="H34" t="str">
        <f t="shared" si="0"/>
        <v>LUG</v>
      </c>
      <c r="I34" s="1">
        <f t="shared" si="1"/>
        <v>23193</v>
      </c>
      <c r="J34">
        <v>200</v>
      </c>
      <c r="K34" s="2">
        <f t="shared" si="2"/>
        <v>0.1</v>
      </c>
      <c r="L34" s="2" cm="1">
        <f t="array" ref="L34">+_xlfn.XLOOKUP(G34,'Variazioni mese finale'!A$7:A$81,_xlfn.XLOOKUP(H34,'Variazioni mese finale'!B$6:M$6,'Variazioni mese finale'!$B$7:$M$81))</f>
        <v>23.192</v>
      </c>
      <c r="M34" s="6">
        <f t="shared" si="3"/>
        <v>2.3191999999999999</v>
      </c>
      <c r="O34" s="2">
        <f>+K34*VLOOKUP(G34,'Indice consumi'!A$2:G$162,7,FALSE)</f>
        <v>0.13178403860265425</v>
      </c>
      <c r="P34" s="2">
        <f>+K34*VLOOKUP(I34,PaperPulpPrice[#All],3,FALSE)/VLOOKUP(I$2,PaperPulpPrice[#All],3,FALSE)</f>
        <v>9.1608753335223822E-2</v>
      </c>
    </row>
    <row r="35" spans="1:16" x14ac:dyDescent="0.35">
      <c r="A35">
        <v>34</v>
      </c>
      <c r="B35" t="s">
        <v>60</v>
      </c>
      <c r="C35" t="s">
        <v>50</v>
      </c>
      <c r="D35" t="s">
        <v>8</v>
      </c>
      <c r="E35" t="s">
        <v>8</v>
      </c>
      <c r="F35" t="s">
        <v>51</v>
      </c>
      <c r="G35">
        <v>1963</v>
      </c>
      <c r="H35" t="str">
        <f t="shared" si="0"/>
        <v>AGO</v>
      </c>
      <c r="I35" s="1">
        <f t="shared" si="1"/>
        <v>23224</v>
      </c>
      <c r="J35">
        <v>200</v>
      </c>
      <c r="K35" s="2">
        <f t="shared" si="2"/>
        <v>0.1</v>
      </c>
      <c r="L35" s="2" cm="1">
        <f t="array" ref="L35">+_xlfn.XLOOKUP(G35,'Variazioni mese finale'!A$7:A$81,_xlfn.XLOOKUP(H35,'Variazioni mese finale'!B$6:M$6,'Variazioni mese finale'!$B$7:$M$81))</f>
        <v>23.151</v>
      </c>
      <c r="M35" s="6">
        <f t="shared" si="3"/>
        <v>2.3151000000000002</v>
      </c>
      <c r="O35" s="2">
        <f>+K35*VLOOKUP(G35,'Indice consumi'!A$2:G$162,7,FALSE)</f>
        <v>0.13178403860265425</v>
      </c>
      <c r="P35" s="2">
        <f>+K35*VLOOKUP(I35,PaperPulpPrice[#All],3,FALSE)/VLOOKUP(I$2,PaperPulpPrice[#All],3,FALSE)</f>
        <v>9.1698746924919708E-2</v>
      </c>
    </row>
    <row r="36" spans="1:16" x14ac:dyDescent="0.35">
      <c r="A36">
        <v>35</v>
      </c>
      <c r="B36" t="s">
        <v>61</v>
      </c>
      <c r="C36" t="s">
        <v>20</v>
      </c>
      <c r="D36" t="s">
        <v>8</v>
      </c>
      <c r="E36" t="s">
        <v>8</v>
      </c>
      <c r="F36" t="s">
        <v>51</v>
      </c>
      <c r="G36">
        <v>1963</v>
      </c>
      <c r="H36" t="str">
        <f t="shared" si="0"/>
        <v>SET</v>
      </c>
      <c r="I36" s="1">
        <f t="shared" si="1"/>
        <v>23255</v>
      </c>
      <c r="J36">
        <v>200</v>
      </c>
      <c r="K36" s="2">
        <f t="shared" si="2"/>
        <v>0.1</v>
      </c>
      <c r="L36" s="2" cm="1">
        <f t="array" ref="L36">+_xlfn.XLOOKUP(G36,'Variazioni mese finale'!A$7:A$81,_xlfn.XLOOKUP(H36,'Variazioni mese finale'!B$6:M$6,'Variazioni mese finale'!$B$7:$M$81))</f>
        <v>22.928000000000001</v>
      </c>
      <c r="M36" s="6">
        <f t="shared" si="3"/>
        <v>2.2928000000000002</v>
      </c>
      <c r="O36" s="2">
        <f>+K36*VLOOKUP(G36,'Indice consumi'!A$2:G$162,7,FALSE)</f>
        <v>0.13178403860265425</v>
      </c>
      <c r="P36" s="2">
        <f>+K36*VLOOKUP(I36,PaperPulpPrice[#All],3,FALSE)/VLOOKUP(I$2,PaperPulpPrice[#All],3,FALSE)</f>
        <v>9.1565884170490011E-2</v>
      </c>
    </row>
    <row r="37" spans="1:16" x14ac:dyDescent="0.35">
      <c r="A37">
        <v>36</v>
      </c>
      <c r="B37" t="s">
        <v>62</v>
      </c>
      <c r="C37" t="s">
        <v>7</v>
      </c>
      <c r="D37" t="s">
        <v>8</v>
      </c>
      <c r="E37" t="s">
        <v>8</v>
      </c>
      <c r="F37" t="s">
        <v>9</v>
      </c>
      <c r="G37">
        <v>1963</v>
      </c>
      <c r="H37" t="str">
        <f t="shared" si="0"/>
        <v>OTT</v>
      </c>
      <c r="I37" s="1">
        <f t="shared" si="1"/>
        <v>23285</v>
      </c>
      <c r="J37">
        <v>200</v>
      </c>
      <c r="K37" s="2">
        <f t="shared" si="2"/>
        <v>0.1</v>
      </c>
      <c r="L37" s="2" cm="1">
        <f t="array" ref="L37">+_xlfn.XLOOKUP(G37,'Variazioni mese finale'!A$7:A$81,_xlfn.XLOOKUP(H37,'Variazioni mese finale'!B$6:M$6,'Variazioni mese finale'!$B$7:$M$81))</f>
        <v>22.707999999999998</v>
      </c>
      <c r="M37" s="6">
        <f t="shared" si="3"/>
        <v>2.2707999999999999</v>
      </c>
      <c r="O37" s="2">
        <f>+K37*VLOOKUP(G37,'Indice consumi'!A$2:G$162,7,FALSE)</f>
        <v>0.13178403860265425</v>
      </c>
      <c r="P37" s="2">
        <f>+K37*VLOOKUP(I37,PaperPulpPrice[#All],3,FALSE)/VLOOKUP(I$2,PaperPulpPrice[#All],3,FALSE)</f>
        <v>9.4805634757831797E-2</v>
      </c>
    </row>
    <row r="38" spans="1:16" x14ac:dyDescent="0.35">
      <c r="A38">
        <v>37</v>
      </c>
      <c r="B38" t="s">
        <v>63</v>
      </c>
      <c r="C38" t="s">
        <v>33</v>
      </c>
      <c r="D38" t="s">
        <v>8</v>
      </c>
      <c r="E38" t="s">
        <v>8</v>
      </c>
      <c r="F38" t="s">
        <v>9</v>
      </c>
      <c r="G38">
        <v>1963</v>
      </c>
      <c r="H38" t="str">
        <f t="shared" si="0"/>
        <v>NOV</v>
      </c>
      <c r="I38" s="1">
        <f t="shared" si="1"/>
        <v>23316</v>
      </c>
      <c r="J38">
        <v>200</v>
      </c>
      <c r="K38" s="2">
        <f t="shared" si="2"/>
        <v>0.1</v>
      </c>
      <c r="L38" s="2" cm="1">
        <f t="array" ref="L38">+_xlfn.XLOOKUP(G38,'Variazioni mese finale'!A$7:A$81,_xlfn.XLOOKUP(H38,'Variazioni mese finale'!B$6:M$6,'Variazioni mese finale'!$B$7:$M$81))</f>
        <v>22.707999999999998</v>
      </c>
      <c r="M38" s="6">
        <f t="shared" si="3"/>
        <v>2.2707999999999999</v>
      </c>
      <c r="O38" s="2">
        <f>+K38*VLOOKUP(G38,'Indice consumi'!A$2:G$162,7,FALSE)</f>
        <v>0.13178403860265425</v>
      </c>
      <c r="P38" s="2">
        <f>+K38*VLOOKUP(I38,PaperPulpPrice[#All],3,FALSE)/VLOOKUP(I$2,PaperPulpPrice[#All],3,FALSE)</f>
        <v>9.4077358594251398E-2</v>
      </c>
    </row>
    <row r="39" spans="1:16" x14ac:dyDescent="0.35">
      <c r="A39">
        <v>38</v>
      </c>
      <c r="B39" t="s">
        <v>64</v>
      </c>
      <c r="C39" t="s">
        <v>11</v>
      </c>
      <c r="D39" t="s">
        <v>8</v>
      </c>
      <c r="E39" t="s">
        <v>8</v>
      </c>
      <c r="F39" t="s">
        <v>9</v>
      </c>
      <c r="G39">
        <v>1963</v>
      </c>
      <c r="H39" t="str">
        <f t="shared" si="0"/>
        <v>DIC</v>
      </c>
      <c r="I39" s="1">
        <f t="shared" si="1"/>
        <v>23346</v>
      </c>
      <c r="J39">
        <v>200</v>
      </c>
      <c r="K39" s="2">
        <f t="shared" si="2"/>
        <v>0.1</v>
      </c>
      <c r="L39" s="2" cm="1">
        <f t="array" ref="L39">+_xlfn.XLOOKUP(G39,'Variazioni mese finale'!A$7:A$81,_xlfn.XLOOKUP(H39,'Variazioni mese finale'!B$6:M$6,'Variazioni mese finale'!$B$7:$M$81))</f>
        <v>22.571000000000002</v>
      </c>
      <c r="M39" s="6">
        <f t="shared" si="3"/>
        <v>2.2571000000000003</v>
      </c>
      <c r="O39" s="2">
        <f>+K39*VLOOKUP(G39,'Indice consumi'!A$2:G$162,7,FALSE)</f>
        <v>0.13178403860265425</v>
      </c>
      <c r="P39" s="2">
        <f>+K39*VLOOKUP(I39,PaperPulpPrice[#All],3,FALSE)/VLOOKUP(I$2,PaperPulpPrice[#All],3,FALSE)</f>
        <v>9.4075998242992009E-2</v>
      </c>
    </row>
    <row r="40" spans="1:16" x14ac:dyDescent="0.35">
      <c r="A40">
        <v>39</v>
      </c>
      <c r="B40" t="s">
        <v>65</v>
      </c>
      <c r="C40" t="s">
        <v>22</v>
      </c>
      <c r="D40" t="s">
        <v>8</v>
      </c>
      <c r="E40" t="s">
        <v>8</v>
      </c>
      <c r="F40" t="s">
        <v>9</v>
      </c>
      <c r="G40">
        <v>1964</v>
      </c>
      <c r="H40" t="str">
        <f t="shared" si="0"/>
        <v>GEN</v>
      </c>
      <c r="I40" s="1">
        <f t="shared" si="1"/>
        <v>23377</v>
      </c>
      <c r="J40">
        <v>200</v>
      </c>
      <c r="K40" s="2">
        <f t="shared" si="2"/>
        <v>0.1</v>
      </c>
      <c r="L40" s="2" cm="1">
        <f t="array" ref="L40">+_xlfn.XLOOKUP(G40,'Variazioni mese finale'!A$7:A$81,_xlfn.XLOOKUP(H40,'Variazioni mese finale'!B$6:M$6,'Variazioni mese finale'!$B$7:$M$81))</f>
        <v>22.358000000000001</v>
      </c>
      <c r="M40" s="6">
        <f t="shared" si="3"/>
        <v>2.2358000000000002</v>
      </c>
      <c r="O40" s="2">
        <f>+K40*VLOOKUP(G40,'Indice consumi'!A$2:G$162,7,FALSE)</f>
        <v>0.13536952863646476</v>
      </c>
      <c r="P40" s="2">
        <f>+K40*VLOOKUP(I40,PaperPulpPrice[#All],3,FALSE)/VLOOKUP(I$2,PaperPulpPrice[#All],3,FALSE)</f>
        <v>9.5925576178282554E-2</v>
      </c>
    </row>
    <row r="41" spans="1:16" x14ac:dyDescent="0.35">
      <c r="A41">
        <v>40</v>
      </c>
      <c r="B41" t="s">
        <v>66</v>
      </c>
      <c r="C41" t="s">
        <v>14</v>
      </c>
      <c r="D41" t="s">
        <v>8</v>
      </c>
      <c r="E41" t="s">
        <v>8</v>
      </c>
      <c r="F41" t="s">
        <v>43</v>
      </c>
      <c r="G41">
        <v>1964</v>
      </c>
      <c r="H41" t="str">
        <f t="shared" si="0"/>
        <v>FEB</v>
      </c>
      <c r="I41" s="1">
        <f t="shared" si="1"/>
        <v>23408</v>
      </c>
      <c r="J41">
        <v>200</v>
      </c>
      <c r="K41" s="2">
        <f t="shared" si="2"/>
        <v>0.1</v>
      </c>
      <c r="L41" s="2" cm="1">
        <f t="array" ref="L41">+_xlfn.XLOOKUP(G41,'Variazioni mese finale'!A$7:A$81,_xlfn.XLOOKUP(H41,'Variazioni mese finale'!B$6:M$6,'Variazioni mese finale'!$B$7:$M$81))</f>
        <v>22.300999999999998</v>
      </c>
      <c r="M41" s="6">
        <f t="shared" si="3"/>
        <v>2.2300999999999997</v>
      </c>
      <c r="O41" s="2">
        <f>+K41*VLOOKUP(G41,'Indice consumi'!A$2:G$162,7,FALSE)</f>
        <v>0.13536952863646476</v>
      </c>
      <c r="P41" s="2">
        <f>+K41*VLOOKUP(I41,PaperPulpPrice[#All],3,FALSE)/VLOOKUP(I$2,PaperPulpPrice[#All],3,FALSE)</f>
        <v>9.5919874229700011E-2</v>
      </c>
    </row>
    <row r="42" spans="1:16" x14ac:dyDescent="0.35">
      <c r="A42">
        <v>41</v>
      </c>
      <c r="B42" t="s">
        <v>67</v>
      </c>
      <c r="C42" t="s">
        <v>24</v>
      </c>
      <c r="D42" t="s">
        <v>8</v>
      </c>
      <c r="E42" t="s">
        <v>8</v>
      </c>
      <c r="F42" t="s">
        <v>68</v>
      </c>
      <c r="G42">
        <v>1964</v>
      </c>
      <c r="H42" t="str">
        <f t="shared" si="0"/>
        <v>MAR</v>
      </c>
      <c r="I42" s="1">
        <f t="shared" si="1"/>
        <v>23437</v>
      </c>
      <c r="J42">
        <v>200</v>
      </c>
      <c r="K42" s="2">
        <f t="shared" si="2"/>
        <v>0.1</v>
      </c>
      <c r="L42" s="2" cm="1">
        <f t="array" ref="L42">+_xlfn.XLOOKUP(G42,'Variazioni mese finale'!A$7:A$81,_xlfn.XLOOKUP(H42,'Variazioni mese finale'!B$6:M$6,'Variazioni mese finale'!$B$7:$M$81))</f>
        <v>22.206</v>
      </c>
      <c r="M42" s="6">
        <f t="shared" si="3"/>
        <v>2.2206000000000001</v>
      </c>
      <c r="O42" s="2">
        <f>+K42*VLOOKUP(G42,'Indice consumi'!A$2:G$162,7,FALSE)</f>
        <v>0.13536952863646476</v>
      </c>
      <c r="P42" s="2">
        <f>+K42*VLOOKUP(I42,PaperPulpPrice[#All],3,FALSE)/VLOOKUP(I$2,PaperPulpPrice[#All],3,FALSE)</f>
        <v>9.5737155059356246E-2</v>
      </c>
    </row>
    <row r="43" spans="1:16" x14ac:dyDescent="0.35">
      <c r="A43">
        <v>42</v>
      </c>
      <c r="B43" t="s">
        <v>69</v>
      </c>
      <c r="C43" t="s">
        <v>16</v>
      </c>
      <c r="D43" t="s">
        <v>8</v>
      </c>
      <c r="E43" t="s">
        <v>8</v>
      </c>
      <c r="F43" t="s">
        <v>9</v>
      </c>
      <c r="G43">
        <v>1964</v>
      </c>
      <c r="H43" t="str">
        <f t="shared" si="0"/>
        <v>APR</v>
      </c>
      <c r="I43" s="1">
        <f t="shared" si="1"/>
        <v>23468</v>
      </c>
      <c r="J43">
        <v>200</v>
      </c>
      <c r="K43" s="2">
        <f t="shared" si="2"/>
        <v>0.1</v>
      </c>
      <c r="L43" s="2" cm="1">
        <f t="array" ref="L43">+_xlfn.XLOOKUP(G43,'Variazioni mese finale'!A$7:A$81,_xlfn.XLOOKUP(H43,'Variazioni mese finale'!B$6:M$6,'Variazioni mese finale'!$B$7:$M$81))</f>
        <v>22.111999999999998</v>
      </c>
      <c r="M43" s="6">
        <f t="shared" si="3"/>
        <v>2.2111999999999998</v>
      </c>
      <c r="O43" s="2">
        <f>+K43*VLOOKUP(G43,'Indice consumi'!A$2:G$162,7,FALSE)</f>
        <v>0.13536952863646476</v>
      </c>
      <c r="P43" s="2">
        <f>+K43*VLOOKUP(I43,PaperPulpPrice[#All],3,FALSE)/VLOOKUP(I$2,PaperPulpPrice[#All],3,FALSE)</f>
        <v>9.553984035659141E-2</v>
      </c>
    </row>
    <row r="44" spans="1:16" x14ac:dyDescent="0.35">
      <c r="A44">
        <v>43</v>
      </c>
      <c r="B44" t="s">
        <v>70</v>
      </c>
      <c r="C44" t="s">
        <v>27</v>
      </c>
      <c r="D44" t="s">
        <v>8</v>
      </c>
      <c r="E44" t="s">
        <v>8</v>
      </c>
      <c r="F44" t="s">
        <v>51</v>
      </c>
      <c r="G44">
        <v>1964</v>
      </c>
      <c r="H44" t="str">
        <f t="shared" si="0"/>
        <v>MAG</v>
      </c>
      <c r="I44" s="1">
        <f t="shared" si="1"/>
        <v>23498</v>
      </c>
      <c r="J44">
        <v>200</v>
      </c>
      <c r="K44" s="2">
        <f t="shared" si="2"/>
        <v>0.1</v>
      </c>
      <c r="L44" s="2" cm="1">
        <f t="array" ref="L44">+_xlfn.XLOOKUP(G44,'Variazioni mese finale'!A$7:A$81,_xlfn.XLOOKUP(H44,'Variazioni mese finale'!B$6:M$6,'Variazioni mese finale'!$B$7:$M$81))</f>
        <v>22.018999999999998</v>
      </c>
      <c r="M44" s="6">
        <f t="shared" si="3"/>
        <v>2.2018999999999997</v>
      </c>
      <c r="O44" s="2">
        <f>+K44*VLOOKUP(G44,'Indice consumi'!A$2:G$162,7,FALSE)</f>
        <v>0.13536952863646476</v>
      </c>
      <c r="P44" s="2">
        <f>+K44*VLOOKUP(I44,PaperPulpPrice[#All],3,FALSE)/VLOOKUP(I$2,PaperPulpPrice[#All],3,FALSE)</f>
        <v>9.4808756170212505E-2</v>
      </c>
    </row>
    <row r="45" spans="1:16" x14ac:dyDescent="0.35">
      <c r="A45">
        <v>44</v>
      </c>
      <c r="B45" t="s">
        <v>71</v>
      </c>
      <c r="C45" t="s">
        <v>18</v>
      </c>
      <c r="D45" t="s">
        <v>8</v>
      </c>
      <c r="E45" t="s">
        <v>8</v>
      </c>
      <c r="F45" t="s">
        <v>72</v>
      </c>
      <c r="G45">
        <v>1964</v>
      </c>
      <c r="H45" t="str">
        <f t="shared" si="0"/>
        <v>GIU</v>
      </c>
      <c r="I45" s="1">
        <f t="shared" si="1"/>
        <v>23529</v>
      </c>
      <c r="J45">
        <v>200</v>
      </c>
      <c r="K45" s="2">
        <f t="shared" si="2"/>
        <v>0.1</v>
      </c>
      <c r="L45" s="2" cm="1">
        <f t="array" ref="L45">+_xlfn.XLOOKUP(G45,'Variazioni mese finale'!A$7:A$81,_xlfn.XLOOKUP(H45,'Variazioni mese finale'!B$6:M$6,'Variazioni mese finale'!$B$7:$M$81))</f>
        <v>21.817</v>
      </c>
      <c r="M45" s="6">
        <f t="shared" si="3"/>
        <v>2.1817000000000002</v>
      </c>
      <c r="O45" s="2">
        <f>+K45*VLOOKUP(G45,'Indice consumi'!A$2:G$162,7,FALSE)</f>
        <v>0.13536952863646476</v>
      </c>
      <c r="P45" s="2">
        <f>+K45*VLOOKUP(I45,PaperPulpPrice[#All],3,FALSE)/VLOOKUP(I$2,PaperPulpPrice[#All],3,FALSE)</f>
        <v>9.4813914922108597E-2</v>
      </c>
    </row>
    <row r="46" spans="1:16" x14ac:dyDescent="0.35">
      <c r="A46">
        <v>45</v>
      </c>
      <c r="B46" t="s">
        <v>73</v>
      </c>
      <c r="C46" t="s">
        <v>30</v>
      </c>
      <c r="D46" t="s">
        <v>8</v>
      </c>
      <c r="E46" t="s">
        <v>8</v>
      </c>
      <c r="F46" t="s">
        <v>74</v>
      </c>
      <c r="G46">
        <v>1964</v>
      </c>
      <c r="H46" t="str">
        <f t="shared" si="0"/>
        <v>LUG</v>
      </c>
      <c r="I46" s="1">
        <f t="shared" si="1"/>
        <v>23559</v>
      </c>
      <c r="J46">
        <v>200</v>
      </c>
      <c r="K46" s="2">
        <f t="shared" si="2"/>
        <v>0.1</v>
      </c>
      <c r="L46" s="2" cm="1">
        <f t="array" ref="L46">+_xlfn.XLOOKUP(G46,'Variazioni mese finale'!A$7:A$81,_xlfn.XLOOKUP(H46,'Variazioni mese finale'!B$6:M$6,'Variazioni mese finale'!$B$7:$M$81))</f>
        <v>21.69</v>
      </c>
      <c r="M46" s="6">
        <f t="shared" si="3"/>
        <v>2.169</v>
      </c>
      <c r="O46" s="2">
        <f>+K46*VLOOKUP(G46,'Indice consumi'!A$2:G$162,7,FALSE)</f>
        <v>0.13536952863646476</v>
      </c>
      <c r="P46" s="2">
        <f>+K46*VLOOKUP(I46,PaperPulpPrice[#All],3,FALSE)/VLOOKUP(I$2,PaperPulpPrice[#All],3,FALSE)</f>
        <v>9.4807845860503739E-2</v>
      </c>
    </row>
    <row r="47" spans="1:16" x14ac:dyDescent="0.35">
      <c r="A47">
        <v>46</v>
      </c>
      <c r="B47" t="s">
        <v>75</v>
      </c>
      <c r="C47" t="s">
        <v>50</v>
      </c>
      <c r="D47" t="s">
        <v>8</v>
      </c>
      <c r="E47" t="s">
        <v>8</v>
      </c>
      <c r="F47" t="s">
        <v>9</v>
      </c>
      <c r="G47">
        <v>1964</v>
      </c>
      <c r="H47" t="str">
        <f t="shared" si="0"/>
        <v>AGO</v>
      </c>
      <c r="I47" s="1">
        <f t="shared" si="1"/>
        <v>23590</v>
      </c>
      <c r="J47">
        <v>200</v>
      </c>
      <c r="K47" s="2">
        <f t="shared" si="2"/>
        <v>0.1</v>
      </c>
      <c r="L47" s="2" cm="1">
        <f t="array" ref="L47">+_xlfn.XLOOKUP(G47,'Variazioni mese finale'!A$7:A$81,_xlfn.XLOOKUP(H47,'Variazioni mese finale'!B$6:M$6,'Variazioni mese finale'!$B$7:$M$81))</f>
        <v>21.654</v>
      </c>
      <c r="M47" s="6">
        <f t="shared" si="3"/>
        <v>2.1654</v>
      </c>
      <c r="O47" s="2">
        <f>+K47*VLOOKUP(G47,'Indice consumi'!A$2:G$162,7,FALSE)</f>
        <v>0.13536952863646476</v>
      </c>
      <c r="P47" s="2">
        <f>+K47*VLOOKUP(I47,PaperPulpPrice[#All],3,FALSE)/VLOOKUP(I$2,PaperPulpPrice[#All],3,FALSE)</f>
        <v>9.481588753443447E-2</v>
      </c>
    </row>
    <row r="48" spans="1:16" x14ac:dyDescent="0.35">
      <c r="A48">
        <v>47</v>
      </c>
      <c r="B48" t="s">
        <v>76</v>
      </c>
      <c r="C48" t="s">
        <v>20</v>
      </c>
      <c r="D48" t="s">
        <v>8</v>
      </c>
      <c r="E48" t="s">
        <v>8</v>
      </c>
      <c r="F48" t="s">
        <v>9</v>
      </c>
      <c r="G48">
        <v>1964</v>
      </c>
      <c r="H48" t="str">
        <f t="shared" si="0"/>
        <v>SET</v>
      </c>
      <c r="I48" s="1">
        <f t="shared" si="1"/>
        <v>23621</v>
      </c>
      <c r="J48">
        <v>200</v>
      </c>
      <c r="K48" s="2">
        <f t="shared" si="2"/>
        <v>0.1</v>
      </c>
      <c r="L48" s="2" cm="1">
        <f t="array" ref="L48">+_xlfn.XLOOKUP(G48,'Variazioni mese finale'!A$7:A$81,_xlfn.XLOOKUP(H48,'Variazioni mese finale'!B$6:M$6,'Variazioni mese finale'!$B$7:$M$81))</f>
        <v>21.564</v>
      </c>
      <c r="M48" s="6">
        <f t="shared" si="3"/>
        <v>2.1564000000000001</v>
      </c>
      <c r="O48" s="2">
        <f>+K48*VLOOKUP(G48,'Indice consumi'!A$2:G$162,7,FALSE)</f>
        <v>0.13536952863646476</v>
      </c>
      <c r="P48" s="2">
        <f>+K48*VLOOKUP(I48,PaperPulpPrice[#All],3,FALSE)/VLOOKUP(I$2,PaperPulpPrice[#All],3,FALSE)</f>
        <v>9.4816949744300577E-2</v>
      </c>
    </row>
    <row r="49" spans="1:16" x14ac:dyDescent="0.35">
      <c r="A49">
        <v>48</v>
      </c>
      <c r="B49" t="s">
        <v>77</v>
      </c>
      <c r="C49" t="s">
        <v>7</v>
      </c>
      <c r="D49" t="s">
        <v>8</v>
      </c>
      <c r="E49" t="s">
        <v>8</v>
      </c>
      <c r="F49" t="s">
        <v>51</v>
      </c>
      <c r="G49">
        <v>1964</v>
      </c>
      <c r="H49" t="str">
        <f t="shared" si="0"/>
        <v>OTT</v>
      </c>
      <c r="I49" s="1">
        <f t="shared" si="1"/>
        <v>23651</v>
      </c>
      <c r="J49">
        <v>200</v>
      </c>
      <c r="K49" s="2">
        <f t="shared" si="2"/>
        <v>0.1</v>
      </c>
      <c r="L49" s="2" cm="1">
        <f t="array" ref="L49">+_xlfn.XLOOKUP(G49,'Variazioni mese finale'!A$7:A$81,_xlfn.XLOOKUP(H49,'Variazioni mese finale'!B$6:M$6,'Variazioni mese finale'!$B$7:$M$81))</f>
        <v>21.44</v>
      </c>
      <c r="M49" s="6">
        <f t="shared" si="3"/>
        <v>2.1440000000000001</v>
      </c>
      <c r="O49" s="2">
        <f>+K49*VLOOKUP(G49,'Indice consumi'!A$2:G$162,7,FALSE)</f>
        <v>0.13536952863646476</v>
      </c>
      <c r="P49" s="2">
        <f>+K49*VLOOKUP(I49,PaperPulpPrice[#All],3,FALSE)/VLOOKUP(I$2,PaperPulpPrice[#All],3,FALSE)</f>
        <v>9.6660863997592439E-2</v>
      </c>
    </row>
    <row r="50" spans="1:16" x14ac:dyDescent="0.35">
      <c r="A50">
        <v>49</v>
      </c>
      <c r="B50" t="s">
        <v>78</v>
      </c>
      <c r="C50" t="s">
        <v>33</v>
      </c>
      <c r="D50" t="s">
        <v>8</v>
      </c>
      <c r="E50" t="s">
        <v>8</v>
      </c>
      <c r="F50" t="s">
        <v>79</v>
      </c>
      <c r="G50">
        <v>1964</v>
      </c>
      <c r="H50" t="str">
        <f t="shared" si="0"/>
        <v>NOV</v>
      </c>
      <c r="I50" s="1">
        <f t="shared" si="1"/>
        <v>23682</v>
      </c>
      <c r="J50">
        <v>200</v>
      </c>
      <c r="K50" s="2">
        <f t="shared" si="2"/>
        <v>0.1</v>
      </c>
      <c r="L50" s="2" cm="1">
        <f t="array" ref="L50">+_xlfn.XLOOKUP(G50,'Variazioni mese finale'!A$7:A$81,_xlfn.XLOOKUP(H50,'Variazioni mese finale'!B$6:M$6,'Variazioni mese finale'!$B$7:$M$81))</f>
        <v>21.353000000000002</v>
      </c>
      <c r="M50" s="6">
        <f t="shared" si="3"/>
        <v>2.1353000000000004</v>
      </c>
      <c r="O50" s="2">
        <f>+K50*VLOOKUP(G50,'Indice consumi'!A$2:G$162,7,FALSE)</f>
        <v>0.13536952863646476</v>
      </c>
      <c r="P50" s="2">
        <f>+K50*VLOOKUP(I50,PaperPulpPrice[#All],3,FALSE)/VLOOKUP(I$2,PaperPulpPrice[#All],3,FALSE)</f>
        <v>9.629562807156973E-2</v>
      </c>
    </row>
    <row r="51" spans="1:16" x14ac:dyDescent="0.35">
      <c r="A51">
        <v>50</v>
      </c>
      <c r="B51" t="s">
        <v>80</v>
      </c>
      <c r="C51" t="s">
        <v>11</v>
      </c>
      <c r="D51" t="s">
        <v>8</v>
      </c>
      <c r="E51" t="s">
        <v>8</v>
      </c>
      <c r="F51" t="s">
        <v>74</v>
      </c>
      <c r="G51">
        <v>1964</v>
      </c>
      <c r="H51" t="str">
        <f t="shared" si="0"/>
        <v>DIC</v>
      </c>
      <c r="I51" s="1">
        <f t="shared" si="1"/>
        <v>23712</v>
      </c>
      <c r="J51">
        <v>200</v>
      </c>
      <c r="K51" s="2">
        <f t="shared" si="2"/>
        <v>0.1</v>
      </c>
      <c r="L51" s="2" cm="1">
        <f t="array" ref="L51">+_xlfn.XLOOKUP(G51,'Variazioni mese finale'!A$7:A$81,_xlfn.XLOOKUP(H51,'Variazioni mese finale'!B$6:M$6,'Variazioni mese finale'!$B$7:$M$81))</f>
        <v>21.265999999999998</v>
      </c>
      <c r="M51" s="6">
        <f t="shared" si="3"/>
        <v>2.1265999999999998</v>
      </c>
      <c r="O51" s="2">
        <f>+K51*VLOOKUP(G51,'Indice consumi'!A$2:G$162,7,FALSE)</f>
        <v>0.13536952863646476</v>
      </c>
      <c r="P51" s="2">
        <f>+K51*VLOOKUP(I51,PaperPulpPrice[#All],3,FALSE)/VLOOKUP(I$2,PaperPulpPrice[#All],3,FALSE)</f>
        <v>9.6297631636128658E-2</v>
      </c>
    </row>
    <row r="52" spans="1:16" x14ac:dyDescent="0.35">
      <c r="A52">
        <v>51</v>
      </c>
      <c r="B52" t="s">
        <v>81</v>
      </c>
      <c r="C52" t="s">
        <v>22</v>
      </c>
      <c r="D52" t="s">
        <v>8</v>
      </c>
      <c r="E52" t="s">
        <v>8</v>
      </c>
      <c r="F52" t="s">
        <v>82</v>
      </c>
      <c r="G52">
        <v>1965</v>
      </c>
      <c r="H52" t="str">
        <f t="shared" si="0"/>
        <v>GEN</v>
      </c>
      <c r="I52" s="1">
        <f t="shared" si="1"/>
        <v>23743</v>
      </c>
      <c r="J52">
        <v>200</v>
      </c>
      <c r="K52" s="2">
        <f t="shared" si="2"/>
        <v>0.1</v>
      </c>
      <c r="L52" s="2" cm="1">
        <f t="array" ref="L52">+_xlfn.XLOOKUP(G52,'Variazioni mese finale'!A$7:A$81,_xlfn.XLOOKUP(H52,'Variazioni mese finale'!B$6:M$6,'Variazioni mese finale'!$B$7:$M$81))</f>
        <v>21.161999999999999</v>
      </c>
      <c r="M52" s="6">
        <f t="shared" si="3"/>
        <v>2.1162000000000001</v>
      </c>
      <c r="O52" s="2">
        <f>+K52*VLOOKUP(G52,'Indice consumi'!A$2:G$162,7,FALSE)</f>
        <v>0.13952291221630417</v>
      </c>
      <c r="P52" s="2">
        <f>+K52*VLOOKUP(I52,PaperPulpPrice[#All],3,FALSE)/VLOOKUP(I$2,PaperPulpPrice[#All],3,FALSE)</f>
        <v>9.7403097929656818E-2</v>
      </c>
    </row>
    <row r="53" spans="1:16" x14ac:dyDescent="0.35">
      <c r="A53">
        <v>52</v>
      </c>
      <c r="B53" t="s">
        <v>83</v>
      </c>
      <c r="C53" t="s">
        <v>14</v>
      </c>
      <c r="D53" t="s">
        <v>8</v>
      </c>
      <c r="E53" t="s">
        <v>8</v>
      </c>
      <c r="F53" t="s">
        <v>9</v>
      </c>
      <c r="G53">
        <v>1965</v>
      </c>
      <c r="H53" t="str">
        <f t="shared" si="0"/>
        <v>FEB</v>
      </c>
      <c r="I53" s="1">
        <f t="shared" si="1"/>
        <v>23774</v>
      </c>
      <c r="J53">
        <v>200</v>
      </c>
      <c r="K53" s="2">
        <f t="shared" si="2"/>
        <v>0.1</v>
      </c>
      <c r="L53" s="2" cm="1">
        <f t="array" ref="L53">+_xlfn.XLOOKUP(G53,'Variazioni mese finale'!A$7:A$81,_xlfn.XLOOKUP(H53,'Variazioni mese finale'!B$6:M$6,'Variazioni mese finale'!$B$7:$M$81))</f>
        <v>21.128</v>
      </c>
      <c r="M53" s="6">
        <f t="shared" si="3"/>
        <v>2.1128</v>
      </c>
      <c r="O53" s="2">
        <f>+K53*VLOOKUP(G53,'Indice consumi'!A$2:G$162,7,FALSE)</f>
        <v>0.13952291221630417</v>
      </c>
      <c r="P53" s="2">
        <f>+K53*VLOOKUP(I53,PaperPulpPrice[#All],3,FALSE)/VLOOKUP(I$2,PaperPulpPrice[#All],3,FALSE)</f>
        <v>9.7398421436150587E-2</v>
      </c>
    </row>
    <row r="54" spans="1:16" x14ac:dyDescent="0.35">
      <c r="A54">
        <v>53</v>
      </c>
      <c r="B54" t="s">
        <v>84</v>
      </c>
      <c r="C54" t="s">
        <v>24</v>
      </c>
      <c r="D54" t="s">
        <v>8</v>
      </c>
      <c r="E54" t="s">
        <v>8</v>
      </c>
      <c r="F54" t="s">
        <v>74</v>
      </c>
      <c r="G54">
        <v>1965</v>
      </c>
      <c r="H54" t="str">
        <f t="shared" si="0"/>
        <v>MAR</v>
      </c>
      <c r="I54" s="1">
        <f t="shared" si="1"/>
        <v>23802</v>
      </c>
      <c r="J54">
        <v>200</v>
      </c>
      <c r="K54" s="2">
        <f t="shared" si="2"/>
        <v>0.1</v>
      </c>
      <c r="L54" s="2" cm="1">
        <f t="array" ref="L54">+_xlfn.XLOOKUP(G54,'Variazioni mese finale'!A$7:A$81,_xlfn.XLOOKUP(H54,'Variazioni mese finale'!B$6:M$6,'Variazioni mese finale'!$B$7:$M$81))</f>
        <v>21.077000000000002</v>
      </c>
      <c r="M54" s="6">
        <f t="shared" si="3"/>
        <v>2.1077000000000004</v>
      </c>
      <c r="O54" s="2">
        <f>+K54*VLOOKUP(G54,'Indice consumi'!A$2:G$162,7,FALSE)</f>
        <v>0.13952291221630417</v>
      </c>
      <c r="P54" s="2">
        <f>+K54*VLOOKUP(I54,PaperPulpPrice[#All],3,FALSE)/VLOOKUP(I$2,PaperPulpPrice[#All],3,FALSE)</f>
        <v>9.7399512577802924E-2</v>
      </c>
    </row>
    <row r="55" spans="1:16" x14ac:dyDescent="0.35">
      <c r="A55">
        <v>54</v>
      </c>
      <c r="B55" t="s">
        <v>85</v>
      </c>
      <c r="C55" t="s">
        <v>16</v>
      </c>
      <c r="D55" t="s">
        <v>8</v>
      </c>
      <c r="E55" t="s">
        <v>8</v>
      </c>
      <c r="F55" t="s">
        <v>9</v>
      </c>
      <c r="G55">
        <v>1965</v>
      </c>
      <c r="H55" t="str">
        <f t="shared" si="0"/>
        <v>APR</v>
      </c>
      <c r="I55" s="1">
        <f t="shared" si="1"/>
        <v>23833</v>
      </c>
      <c r="J55" s="3">
        <v>200</v>
      </c>
      <c r="K55" s="2">
        <f t="shared" si="2"/>
        <v>0.1</v>
      </c>
      <c r="L55" s="2" cm="1">
        <f t="array" ref="L55">+_xlfn.XLOOKUP(G55,'Variazioni mese finale'!A$7:A$81,_xlfn.XLOOKUP(H55,'Variazioni mese finale'!B$6:M$6,'Variazioni mese finale'!$B$7:$M$81))</f>
        <v>21.026</v>
      </c>
      <c r="M55" s="6">
        <f t="shared" si="3"/>
        <v>2.1026000000000002</v>
      </c>
      <c r="O55" s="2">
        <f>+K55*VLOOKUP(G55,'Indice consumi'!A$2:G$162,7,FALSE)</f>
        <v>0.13952291221630417</v>
      </c>
      <c r="P55" s="2">
        <f>+K55*VLOOKUP(I55,PaperPulpPrice[#All],3,FALSE)/VLOOKUP(I$2,PaperPulpPrice[#All],3,FALSE)</f>
        <v>9.7408866223493693E-2</v>
      </c>
    </row>
    <row r="56" spans="1:16" x14ac:dyDescent="0.35">
      <c r="A56">
        <v>55</v>
      </c>
      <c r="B56" t="s">
        <v>86</v>
      </c>
      <c r="C56" t="s">
        <v>27</v>
      </c>
      <c r="D56" t="s">
        <v>8</v>
      </c>
      <c r="E56" t="s">
        <v>8</v>
      </c>
      <c r="F56" t="s">
        <v>9</v>
      </c>
      <c r="G56">
        <v>1965</v>
      </c>
      <c r="H56" t="str">
        <f t="shared" si="0"/>
        <v>MAG</v>
      </c>
      <c r="I56" s="1">
        <f t="shared" si="1"/>
        <v>23863</v>
      </c>
      <c r="J56">
        <v>200</v>
      </c>
      <c r="K56" s="2">
        <f t="shared" si="2"/>
        <v>0.1</v>
      </c>
      <c r="L56" s="2" cm="1">
        <f t="array" ref="L56">+_xlfn.XLOOKUP(G56,'Variazioni mese finale'!A$7:A$81,_xlfn.XLOOKUP(H56,'Variazioni mese finale'!B$6:M$6,'Variazioni mese finale'!$B$7:$M$81))</f>
        <v>20.959</v>
      </c>
      <c r="M56" s="6">
        <f t="shared" si="3"/>
        <v>2.0958999999999999</v>
      </c>
      <c r="O56" s="2">
        <f>+K56*VLOOKUP(G56,'Indice consumi'!A$2:G$162,7,FALSE)</f>
        <v>0.13952291221630417</v>
      </c>
      <c r="P56" s="2">
        <f>+K56*VLOOKUP(I56,PaperPulpPrice[#All],3,FALSE)/VLOOKUP(I$2,PaperPulpPrice[#All],3,FALSE)</f>
        <v>9.740652764365014E-2</v>
      </c>
    </row>
    <row r="57" spans="1:16" x14ac:dyDescent="0.35">
      <c r="A57">
        <v>56</v>
      </c>
      <c r="B57" t="s">
        <v>87</v>
      </c>
      <c r="C57" t="s">
        <v>18</v>
      </c>
      <c r="D57" t="s">
        <v>8</v>
      </c>
      <c r="E57" t="s">
        <v>8</v>
      </c>
      <c r="F57" t="s">
        <v>74</v>
      </c>
      <c r="G57">
        <v>1965</v>
      </c>
      <c r="H57" t="str">
        <f t="shared" si="0"/>
        <v>GIU</v>
      </c>
      <c r="I57" s="1">
        <f t="shared" si="1"/>
        <v>23894</v>
      </c>
      <c r="J57">
        <v>200</v>
      </c>
      <c r="K57" s="2">
        <f t="shared" si="2"/>
        <v>0.1</v>
      </c>
      <c r="L57" s="2" cm="1">
        <f t="array" ref="L57">+_xlfn.XLOOKUP(G57,'Variazioni mese finale'!A$7:A$81,_xlfn.XLOOKUP(H57,'Variazioni mese finale'!B$6:M$6,'Variazioni mese finale'!$B$7:$M$81))</f>
        <v>20.908000000000001</v>
      </c>
      <c r="M57" s="6">
        <f t="shared" si="3"/>
        <v>2.0908000000000002</v>
      </c>
      <c r="O57" s="2">
        <f>+K57*VLOOKUP(G57,'Indice consumi'!A$2:G$162,7,FALSE)</f>
        <v>0.13952291221630417</v>
      </c>
      <c r="P57" s="2">
        <f>+K57*VLOOKUP(I57,PaperPulpPrice[#All],3,FALSE)/VLOOKUP(I$2,PaperPulpPrice[#All],3,FALSE)</f>
        <v>9.7406215841488328E-2</v>
      </c>
    </row>
    <row r="58" spans="1:16" x14ac:dyDescent="0.35">
      <c r="A58">
        <v>57</v>
      </c>
      <c r="B58" t="s">
        <v>88</v>
      </c>
      <c r="C58" t="s">
        <v>30</v>
      </c>
      <c r="D58" t="s">
        <v>8</v>
      </c>
      <c r="E58" t="s">
        <v>8</v>
      </c>
      <c r="F58" t="s">
        <v>9</v>
      </c>
      <c r="G58">
        <v>1965</v>
      </c>
      <c r="H58" t="str">
        <f t="shared" si="0"/>
        <v>LUG</v>
      </c>
      <c r="I58" s="1">
        <f t="shared" si="1"/>
        <v>23924</v>
      </c>
      <c r="J58">
        <v>200</v>
      </c>
      <c r="K58" s="2">
        <f t="shared" si="2"/>
        <v>0.1</v>
      </c>
      <c r="L58" s="2" cm="1">
        <f t="array" ref="L58">+_xlfn.XLOOKUP(G58,'Variazioni mese finale'!A$7:A$81,_xlfn.XLOOKUP(H58,'Variazioni mese finale'!B$6:M$6,'Variazioni mese finale'!$B$7:$M$81))</f>
        <v>20.841999999999999</v>
      </c>
      <c r="M58" s="6">
        <f t="shared" si="3"/>
        <v>2.0842000000000001</v>
      </c>
      <c r="O58" s="2">
        <f>+K58*VLOOKUP(G58,'Indice consumi'!A$2:G$162,7,FALSE)</f>
        <v>0.13952291221630417</v>
      </c>
      <c r="P58" s="2">
        <f>+K58*VLOOKUP(I58,PaperPulpPrice[#All],3,FALSE)/VLOOKUP(I$2,PaperPulpPrice[#All],3,FALSE)</f>
        <v>9.7415726705543451E-2</v>
      </c>
    </row>
    <row r="59" spans="1:16" x14ac:dyDescent="0.35">
      <c r="A59">
        <v>58</v>
      </c>
      <c r="B59" t="s">
        <v>89</v>
      </c>
      <c r="C59" t="s">
        <v>50</v>
      </c>
      <c r="D59" t="s">
        <v>8</v>
      </c>
      <c r="E59" t="s">
        <v>8</v>
      </c>
      <c r="F59" t="s">
        <v>74</v>
      </c>
      <c r="G59">
        <v>1965</v>
      </c>
      <c r="H59" t="str">
        <f t="shared" si="0"/>
        <v>AGO</v>
      </c>
      <c r="I59" s="1">
        <f t="shared" si="1"/>
        <v>23955</v>
      </c>
      <c r="J59">
        <v>200</v>
      </c>
      <c r="K59" s="2">
        <f t="shared" si="2"/>
        <v>0.1</v>
      </c>
      <c r="L59" s="2" cm="1">
        <f t="array" ref="L59">+_xlfn.XLOOKUP(G59,'Variazioni mese finale'!A$7:A$81,_xlfn.XLOOKUP(H59,'Variazioni mese finale'!B$6:M$6,'Variazioni mese finale'!$B$7:$M$81))</f>
        <v>20.824999999999999</v>
      </c>
      <c r="M59" s="6">
        <f t="shared" si="3"/>
        <v>2.0825</v>
      </c>
      <c r="O59" s="2">
        <f>+K59*VLOOKUP(G59,'Indice consumi'!A$2:G$162,7,FALSE)</f>
        <v>0.13952291221630417</v>
      </c>
      <c r="P59" s="2">
        <f>+K59*VLOOKUP(I59,PaperPulpPrice[#All],3,FALSE)/VLOOKUP(I$2,PaperPulpPrice[#All],3,FALSE)</f>
        <v>9.7418221665889329E-2</v>
      </c>
    </row>
    <row r="60" spans="1:16" x14ac:dyDescent="0.35">
      <c r="A60">
        <v>59</v>
      </c>
      <c r="B60" t="s">
        <v>90</v>
      </c>
      <c r="C60" t="s">
        <v>20</v>
      </c>
      <c r="D60" t="s">
        <v>8</v>
      </c>
      <c r="E60" t="s">
        <v>8</v>
      </c>
      <c r="F60" t="s">
        <v>74</v>
      </c>
      <c r="G60">
        <v>1965</v>
      </c>
      <c r="H60" t="str">
        <f t="shared" si="0"/>
        <v>SET</v>
      </c>
      <c r="I60" s="1">
        <f t="shared" si="1"/>
        <v>23986</v>
      </c>
      <c r="J60">
        <v>200</v>
      </c>
      <c r="K60" s="2">
        <f t="shared" si="2"/>
        <v>0.1</v>
      </c>
      <c r="L60" s="2" cm="1">
        <f t="array" ref="L60">+_xlfn.XLOOKUP(G60,'Variazioni mese finale'!A$7:A$81,_xlfn.XLOOKUP(H60,'Variazioni mese finale'!B$6:M$6,'Variazioni mese finale'!$B$7:$M$81))</f>
        <v>20.792000000000002</v>
      </c>
      <c r="M60" s="6">
        <f t="shared" si="3"/>
        <v>2.0792000000000002</v>
      </c>
      <c r="O60" s="2">
        <f>+K60*VLOOKUP(G60,'Indice consumi'!A$2:G$162,7,FALSE)</f>
        <v>0.13952291221630417</v>
      </c>
      <c r="P60" s="2">
        <f>+K60*VLOOKUP(I60,PaperPulpPrice[#All],3,FALSE)/VLOOKUP(I$2,PaperPulpPrice[#All],3,FALSE)</f>
        <v>9.741229634372732E-2</v>
      </c>
    </row>
    <row r="61" spans="1:16" x14ac:dyDescent="0.35">
      <c r="A61">
        <v>60</v>
      </c>
      <c r="B61" t="s">
        <v>91</v>
      </c>
      <c r="C61" t="s">
        <v>7</v>
      </c>
      <c r="D61" t="s">
        <v>8</v>
      </c>
      <c r="E61" t="s">
        <v>8</v>
      </c>
      <c r="F61" t="s">
        <v>74</v>
      </c>
      <c r="G61">
        <v>1965</v>
      </c>
      <c r="H61" t="str">
        <f t="shared" si="0"/>
        <v>OTT</v>
      </c>
      <c r="I61" s="1">
        <f t="shared" si="1"/>
        <v>24016</v>
      </c>
      <c r="J61">
        <v>200</v>
      </c>
      <c r="K61" s="2">
        <f t="shared" si="2"/>
        <v>0.1</v>
      </c>
      <c r="L61" s="2" cm="1">
        <f t="array" ref="L61">+_xlfn.XLOOKUP(G61,'Variazioni mese finale'!A$7:A$81,_xlfn.XLOOKUP(H61,'Variazioni mese finale'!B$6:M$6,'Variazioni mese finale'!$B$7:$M$81))</f>
        <v>20.774999999999999</v>
      </c>
      <c r="M61" s="6">
        <f t="shared" si="3"/>
        <v>2.0775000000000001</v>
      </c>
      <c r="O61" s="2">
        <f>+K61*VLOOKUP(G61,'Indice consumi'!A$2:G$162,7,FALSE)</f>
        <v>0.13952291221630417</v>
      </c>
      <c r="P61" s="2">
        <f>+K61*VLOOKUP(I61,PaperPulpPrice[#All],3,FALSE)/VLOOKUP(I$2,PaperPulpPrice[#All],3,FALSE)</f>
        <v>9.7402630260097905E-2</v>
      </c>
    </row>
    <row r="62" spans="1:16" x14ac:dyDescent="0.35">
      <c r="A62">
        <v>61</v>
      </c>
      <c r="B62" t="s">
        <v>92</v>
      </c>
      <c r="C62" t="s">
        <v>33</v>
      </c>
      <c r="D62" t="s">
        <v>8</v>
      </c>
      <c r="E62" t="s">
        <v>8</v>
      </c>
      <c r="F62" t="s">
        <v>9</v>
      </c>
      <c r="G62">
        <v>1965</v>
      </c>
      <c r="H62" t="str">
        <f t="shared" si="0"/>
        <v>NOV</v>
      </c>
      <c r="I62" s="1">
        <f t="shared" si="1"/>
        <v>24047</v>
      </c>
      <c r="J62">
        <v>200</v>
      </c>
      <c r="K62" s="2">
        <f t="shared" si="2"/>
        <v>0.1</v>
      </c>
      <c r="L62" s="2" cm="1">
        <f t="array" ref="L62">+_xlfn.XLOOKUP(G62,'Variazioni mese finale'!A$7:A$81,_xlfn.XLOOKUP(H62,'Variazioni mese finale'!B$6:M$6,'Variazioni mese finale'!$B$7:$M$81))</f>
        <v>20.759</v>
      </c>
      <c r="M62" s="6">
        <f t="shared" si="3"/>
        <v>2.0759000000000003</v>
      </c>
      <c r="O62" s="2">
        <f>+K62*VLOOKUP(G62,'Indice consumi'!A$2:G$162,7,FALSE)</f>
        <v>0.13952291221630417</v>
      </c>
      <c r="P62" s="2">
        <f>+K62*VLOOKUP(I62,PaperPulpPrice[#All],3,FALSE)/VLOOKUP(I$2,PaperPulpPrice[#All],3,FALSE)</f>
        <v>9.7402942039304871E-2</v>
      </c>
    </row>
    <row r="63" spans="1:16" x14ac:dyDescent="0.35">
      <c r="A63">
        <v>62</v>
      </c>
      <c r="B63" t="s">
        <v>93</v>
      </c>
      <c r="C63" t="s">
        <v>11</v>
      </c>
      <c r="D63" t="s">
        <v>8</v>
      </c>
      <c r="E63" t="s">
        <v>8</v>
      </c>
      <c r="F63" t="s">
        <v>9</v>
      </c>
      <c r="G63">
        <v>1965</v>
      </c>
      <c r="H63" t="str">
        <f t="shared" si="0"/>
        <v>DIC</v>
      </c>
      <c r="I63" s="1">
        <f t="shared" si="1"/>
        <v>24077</v>
      </c>
      <c r="J63">
        <v>200</v>
      </c>
      <c r="K63" s="2">
        <f t="shared" si="2"/>
        <v>0.1</v>
      </c>
      <c r="L63" s="2" cm="1">
        <f t="array" ref="L63">+_xlfn.XLOOKUP(G63,'Variazioni mese finale'!A$7:A$81,_xlfn.XLOOKUP(H63,'Variazioni mese finale'!B$6:M$6,'Variazioni mese finale'!$B$7:$M$81))</f>
        <v>20.677</v>
      </c>
      <c r="M63" s="6">
        <f t="shared" si="3"/>
        <v>2.0676999999999999</v>
      </c>
      <c r="O63" s="2">
        <f>+K63*VLOOKUP(G63,'Indice consumi'!A$2:G$162,7,FALSE)</f>
        <v>0.13952291221630417</v>
      </c>
      <c r="P63" s="2">
        <f>+K63*VLOOKUP(I63,PaperPulpPrice[#All],3,FALSE)/VLOOKUP(I$2,PaperPulpPrice[#All],3,FALSE)</f>
        <v>9.7413231872990225E-2</v>
      </c>
    </row>
    <row r="64" spans="1:16" x14ac:dyDescent="0.35">
      <c r="A64">
        <v>63</v>
      </c>
      <c r="B64" t="s">
        <v>94</v>
      </c>
      <c r="C64" t="s">
        <v>22</v>
      </c>
      <c r="D64" t="s">
        <v>8</v>
      </c>
      <c r="E64" t="s">
        <v>8</v>
      </c>
      <c r="F64" t="s">
        <v>110</v>
      </c>
      <c r="G64">
        <v>1966</v>
      </c>
      <c r="H64" t="str">
        <f t="shared" si="0"/>
        <v>GEN</v>
      </c>
      <c r="I64" s="1">
        <f t="shared" si="1"/>
        <v>24108</v>
      </c>
      <c r="J64">
        <v>200</v>
      </c>
      <c r="K64" s="2">
        <f t="shared" si="2"/>
        <v>0.1</v>
      </c>
      <c r="L64" s="2" cm="1">
        <f t="array" ref="L64">+_xlfn.XLOOKUP(G64,'Variazioni mese finale'!A$7:A$81,_xlfn.XLOOKUP(H64,'Variazioni mese finale'!B$6:M$6,'Variazioni mese finale'!$B$7:$M$81))</f>
        <v>20.611000000000001</v>
      </c>
      <c r="M64" s="6">
        <f t="shared" si="3"/>
        <v>2.0611000000000002</v>
      </c>
      <c r="O64" s="2">
        <f>+K64*VLOOKUP(G64,'Indice consumi'!A$2:G$162,7,FALSE)</f>
        <v>0.15000005916194981</v>
      </c>
      <c r="P64" s="2">
        <f>+K64*VLOOKUP(I64,PaperPulpPrice[#All],3,FALSE)/VLOOKUP(I$2,PaperPulpPrice[#All],3,FALSE)</f>
        <v>9.7395459889183286E-2</v>
      </c>
    </row>
    <row r="65" spans="1:16" x14ac:dyDescent="0.35">
      <c r="A65">
        <v>64</v>
      </c>
      <c r="B65" t="s">
        <v>95</v>
      </c>
      <c r="C65" t="s">
        <v>14</v>
      </c>
      <c r="D65" t="s">
        <v>8</v>
      </c>
      <c r="E65" t="s">
        <v>8</v>
      </c>
      <c r="F65" t="s">
        <v>96</v>
      </c>
      <c r="G65">
        <v>1966</v>
      </c>
      <c r="H65" t="str">
        <f t="shared" si="0"/>
        <v>FEB</v>
      </c>
      <c r="I65" s="1">
        <f t="shared" si="1"/>
        <v>24139</v>
      </c>
      <c r="J65">
        <v>200</v>
      </c>
      <c r="K65" s="2">
        <f t="shared" si="2"/>
        <v>0.1</v>
      </c>
      <c r="L65" s="2" cm="1">
        <f t="array" ref="L65">+_xlfn.XLOOKUP(G65,'Variazioni mese finale'!A$7:A$81,_xlfn.XLOOKUP(H65,'Variazioni mese finale'!B$6:M$6,'Variazioni mese finale'!$B$7:$M$81))</f>
        <v>20.611000000000001</v>
      </c>
      <c r="M65" s="6">
        <f t="shared" si="3"/>
        <v>2.0611000000000002</v>
      </c>
      <c r="O65" s="2">
        <f>+K65*VLOOKUP(G65,'Indice consumi'!A$2:G$162,7,FALSE)</f>
        <v>0.15000005916194981</v>
      </c>
      <c r="P65" s="2">
        <f>+K65*VLOOKUP(I65,PaperPulpPrice[#All],3,FALSE)/VLOOKUP(I$2,PaperPulpPrice[#All],3,FALSE)</f>
        <v>9.7407618966936615E-2</v>
      </c>
    </row>
    <row r="66" spans="1:16" x14ac:dyDescent="0.35">
      <c r="A66">
        <v>65</v>
      </c>
      <c r="B66" t="s">
        <v>97</v>
      </c>
      <c r="C66" t="s">
        <v>24</v>
      </c>
      <c r="D66" t="s">
        <v>8</v>
      </c>
      <c r="E66" t="s">
        <v>8</v>
      </c>
      <c r="F66" t="s">
        <v>51</v>
      </c>
      <c r="G66">
        <v>1966</v>
      </c>
      <c r="H66" t="str">
        <f t="shared" si="0"/>
        <v>MAR</v>
      </c>
      <c r="I66" s="1">
        <f t="shared" si="1"/>
        <v>24167</v>
      </c>
      <c r="J66">
        <v>200</v>
      </c>
      <c r="K66" s="2">
        <f t="shared" si="2"/>
        <v>0.1</v>
      </c>
      <c r="L66" s="2" cm="1">
        <f t="array" ref="L66">+_xlfn.XLOOKUP(G66,'Variazioni mese finale'!A$7:A$81,_xlfn.XLOOKUP(H66,'Variazioni mese finale'!B$6:M$6,'Variazioni mese finale'!$B$7:$M$81))</f>
        <v>20.594999999999999</v>
      </c>
      <c r="M66" s="6">
        <f t="shared" si="3"/>
        <v>2.0594999999999999</v>
      </c>
      <c r="O66" s="2">
        <f>+K66*VLOOKUP(G66,'Indice consumi'!A$2:G$162,7,FALSE)</f>
        <v>0.15000005916194981</v>
      </c>
      <c r="P66" s="2">
        <f>+K66*VLOOKUP(I66,PaperPulpPrice[#All],3,FALSE)/VLOOKUP(I$2,PaperPulpPrice[#All],3,FALSE)</f>
        <v>9.7403565603706679E-2</v>
      </c>
    </row>
    <row r="67" spans="1:16" x14ac:dyDescent="0.35">
      <c r="A67">
        <v>66</v>
      </c>
      <c r="B67" t="s">
        <v>98</v>
      </c>
      <c r="C67" t="s">
        <v>16</v>
      </c>
      <c r="D67" t="s">
        <v>8</v>
      </c>
      <c r="E67" t="s">
        <v>8</v>
      </c>
      <c r="F67" t="s">
        <v>9</v>
      </c>
      <c r="G67">
        <v>1966</v>
      </c>
      <c r="H67" t="str">
        <f t="shared" ref="H67:H130" si="4">+UPPER(TEXT(I67,"MMM"))</f>
        <v>APR</v>
      </c>
      <c r="I67" s="1">
        <f t="shared" ref="I67:I130" si="5">+VALUE(CONCATENATE("01-",C67,"-",G67))</f>
        <v>24198</v>
      </c>
      <c r="J67">
        <v>200</v>
      </c>
      <c r="K67" s="2">
        <f t="shared" ref="K67:K130" si="6">+ROUND(IF(I67&lt;I$496,J67/1936.27,J67),2)</f>
        <v>0.1</v>
      </c>
      <c r="L67" s="2" cm="1">
        <f t="array" ref="L67">+_xlfn.XLOOKUP(G67,'Variazioni mese finale'!A$7:A$81,_xlfn.XLOOKUP(H67,'Variazioni mese finale'!B$6:M$6,'Variazioni mese finale'!$B$7:$M$81))</f>
        <v>20.53</v>
      </c>
      <c r="M67" s="6">
        <f t="shared" ref="M67:M130" si="7">+L67*K67</f>
        <v>2.0530000000000004</v>
      </c>
      <c r="O67" s="2">
        <f>+K67*VLOOKUP(G67,'Indice consumi'!A$2:G$162,7,FALSE)</f>
        <v>0.15000005916194981</v>
      </c>
      <c r="P67" s="2">
        <f>+K67*VLOOKUP(I67,PaperPulpPrice[#All],3,FALSE)/VLOOKUP(I$2,PaperPulpPrice[#All],3,FALSE)</f>
        <v>9.7452540334850887E-2</v>
      </c>
    </row>
    <row r="68" spans="1:16" x14ac:dyDescent="0.35">
      <c r="A68">
        <v>67</v>
      </c>
      <c r="B68" t="s">
        <v>99</v>
      </c>
      <c r="C68" t="s">
        <v>27</v>
      </c>
      <c r="D68" t="s">
        <v>8</v>
      </c>
      <c r="E68" t="s">
        <v>8</v>
      </c>
      <c r="F68" t="s">
        <v>79</v>
      </c>
      <c r="G68">
        <v>1966</v>
      </c>
      <c r="H68" t="str">
        <f t="shared" si="4"/>
        <v>MAG</v>
      </c>
      <c r="I68" s="1">
        <f t="shared" si="5"/>
        <v>24228</v>
      </c>
      <c r="J68">
        <v>200</v>
      </c>
      <c r="K68" s="2">
        <f t="shared" si="6"/>
        <v>0.1</v>
      </c>
      <c r="L68" s="2" cm="1">
        <f t="array" ref="L68">+_xlfn.XLOOKUP(G68,'Variazioni mese finale'!A$7:A$81,_xlfn.XLOOKUP(H68,'Variazioni mese finale'!B$6:M$6,'Variazioni mese finale'!$B$7:$M$81))</f>
        <v>20.481999999999999</v>
      </c>
      <c r="M68" s="6">
        <f t="shared" si="7"/>
        <v>2.0482</v>
      </c>
      <c r="O68" s="2">
        <f>+K68*VLOOKUP(G68,'Indice consumi'!A$2:G$162,7,FALSE)</f>
        <v>0.15000005916194981</v>
      </c>
      <c r="P68" s="2">
        <f>+K68*VLOOKUP(I68,PaperPulpPrice[#All],3,FALSE)/VLOOKUP(I$2,PaperPulpPrice[#All],3,FALSE)</f>
        <v>9.745129195961362E-2</v>
      </c>
    </row>
    <row r="69" spans="1:16" x14ac:dyDescent="0.35">
      <c r="A69">
        <v>68</v>
      </c>
      <c r="B69" t="s">
        <v>100</v>
      </c>
      <c r="C69" t="s">
        <v>18</v>
      </c>
      <c r="D69" t="s">
        <v>8</v>
      </c>
      <c r="E69" t="s">
        <v>8</v>
      </c>
      <c r="F69" t="s">
        <v>101</v>
      </c>
      <c r="G69">
        <v>1966</v>
      </c>
      <c r="H69" t="str">
        <f t="shared" si="4"/>
        <v>GIU</v>
      </c>
      <c r="I69" s="1">
        <f t="shared" si="5"/>
        <v>24259</v>
      </c>
      <c r="J69">
        <v>200</v>
      </c>
      <c r="K69" s="2">
        <f t="shared" si="6"/>
        <v>0.1</v>
      </c>
      <c r="L69" s="2" cm="1">
        <f t="array" ref="L69">+_xlfn.XLOOKUP(G69,'Variazioni mese finale'!A$7:A$81,_xlfn.XLOOKUP(H69,'Variazioni mese finale'!B$6:M$6,'Variazioni mese finale'!$B$7:$M$81))</f>
        <v>20.498000000000001</v>
      </c>
      <c r="M69" s="6">
        <f t="shared" si="7"/>
        <v>2.0498000000000003</v>
      </c>
      <c r="O69" s="2">
        <f>+K69*VLOOKUP(G69,'Indice consumi'!A$2:G$162,7,FALSE)</f>
        <v>0.15000005916194981</v>
      </c>
      <c r="P69" s="2">
        <f>+K69*VLOOKUP(I69,PaperPulpPrice[#All],3,FALSE)/VLOOKUP(I$2,PaperPulpPrice[#All],3,FALSE)</f>
        <v>9.7493598487616712E-2</v>
      </c>
    </row>
    <row r="70" spans="1:16" x14ac:dyDescent="0.35">
      <c r="A70">
        <v>69</v>
      </c>
      <c r="B70" t="s">
        <v>102</v>
      </c>
      <c r="C70" t="s">
        <v>30</v>
      </c>
      <c r="D70" t="s">
        <v>8</v>
      </c>
      <c r="E70" t="s">
        <v>8</v>
      </c>
      <c r="F70" t="s">
        <v>103</v>
      </c>
      <c r="G70">
        <v>1966</v>
      </c>
      <c r="H70" t="str">
        <f t="shared" si="4"/>
        <v>LUG</v>
      </c>
      <c r="I70" s="1">
        <f t="shared" si="5"/>
        <v>24289</v>
      </c>
      <c r="J70">
        <v>200</v>
      </c>
      <c r="K70" s="2">
        <f t="shared" si="6"/>
        <v>0.1</v>
      </c>
      <c r="L70" s="2" cm="1">
        <f t="array" ref="L70">+_xlfn.XLOOKUP(G70,'Variazioni mese finale'!A$7:A$81,_xlfn.XLOOKUP(H70,'Variazioni mese finale'!B$6:M$6,'Variazioni mese finale'!$B$7:$M$81))</f>
        <v>20.481999999999999</v>
      </c>
      <c r="M70" s="6">
        <f t="shared" si="7"/>
        <v>2.0482</v>
      </c>
      <c r="O70" s="2">
        <f>+K70*VLOOKUP(G70,'Indice consumi'!A$2:G$162,7,FALSE)</f>
        <v>0.15000005916194981</v>
      </c>
      <c r="P70" s="2">
        <f>+K70*VLOOKUP(I70,PaperPulpPrice[#All],3,FALSE)/VLOOKUP(I$2,PaperPulpPrice[#All],3,FALSE)</f>
        <v>9.7554077805745584E-2</v>
      </c>
    </row>
    <row r="71" spans="1:16" x14ac:dyDescent="0.35">
      <c r="A71">
        <v>70</v>
      </c>
      <c r="B71" t="s">
        <v>104</v>
      </c>
      <c r="C71" t="s">
        <v>50</v>
      </c>
      <c r="D71" t="s">
        <v>8</v>
      </c>
      <c r="E71" t="s">
        <v>8</v>
      </c>
      <c r="F71" t="s">
        <v>51</v>
      </c>
      <c r="G71">
        <v>1966</v>
      </c>
      <c r="H71" t="str">
        <f t="shared" si="4"/>
        <v>AGO</v>
      </c>
      <c r="I71" s="1">
        <f t="shared" si="5"/>
        <v>24320</v>
      </c>
      <c r="J71">
        <v>200</v>
      </c>
      <c r="K71" s="2">
        <f t="shared" si="6"/>
        <v>0.1</v>
      </c>
      <c r="L71" s="2" cm="1">
        <f t="array" ref="L71">+_xlfn.XLOOKUP(G71,'Variazioni mese finale'!A$7:A$81,_xlfn.XLOOKUP(H71,'Variazioni mese finale'!B$6:M$6,'Variazioni mese finale'!$B$7:$M$81))</f>
        <v>20.498000000000001</v>
      </c>
      <c r="M71" s="6">
        <f t="shared" si="7"/>
        <v>2.0498000000000003</v>
      </c>
      <c r="O71" s="2">
        <f>+K71*VLOOKUP(G71,'Indice consumi'!A$2:G$162,7,FALSE)</f>
        <v>0.15000005916194981</v>
      </c>
      <c r="P71" s="2">
        <f>+K71*VLOOKUP(I71,PaperPulpPrice[#All],3,FALSE)/VLOOKUP(I$2,PaperPulpPrice[#All],3,FALSE)</f>
        <v>9.7625593227890564E-2</v>
      </c>
    </row>
    <row r="72" spans="1:16" x14ac:dyDescent="0.35">
      <c r="A72">
        <v>71</v>
      </c>
      <c r="B72" t="s">
        <v>105</v>
      </c>
      <c r="C72" t="s">
        <v>20</v>
      </c>
      <c r="D72" t="s">
        <v>8</v>
      </c>
      <c r="E72" t="s">
        <v>8</v>
      </c>
      <c r="F72" t="s">
        <v>51</v>
      </c>
      <c r="G72">
        <v>1966</v>
      </c>
      <c r="H72" t="str">
        <f t="shared" si="4"/>
        <v>SET</v>
      </c>
      <c r="I72" s="1">
        <f t="shared" si="5"/>
        <v>24351</v>
      </c>
      <c r="J72">
        <v>200</v>
      </c>
      <c r="K72" s="2">
        <f t="shared" si="6"/>
        <v>0.1</v>
      </c>
      <c r="L72" s="2" cm="1">
        <f t="array" ref="L72">+_xlfn.XLOOKUP(G72,'Variazioni mese finale'!A$7:A$81,_xlfn.XLOOKUP(H72,'Variazioni mese finale'!B$6:M$6,'Variazioni mese finale'!$B$7:$M$81))</f>
        <v>20.498000000000001</v>
      </c>
      <c r="M72" s="6">
        <f t="shared" si="7"/>
        <v>2.0498000000000003</v>
      </c>
      <c r="O72" s="2">
        <f>+K72*VLOOKUP(G72,'Indice consumi'!A$2:G$162,7,FALSE)</f>
        <v>0.15000005916194981</v>
      </c>
      <c r="P72" s="2">
        <f>+K72*VLOOKUP(I72,PaperPulpPrice[#All],3,FALSE)/VLOOKUP(I$2,PaperPulpPrice[#All],3,FALSE)</f>
        <v>9.7562053544674454E-2</v>
      </c>
    </row>
    <row r="73" spans="1:16" x14ac:dyDescent="0.35">
      <c r="A73">
        <v>72</v>
      </c>
      <c r="B73" t="s">
        <v>106</v>
      </c>
      <c r="C73" t="s">
        <v>7</v>
      </c>
      <c r="D73" t="s">
        <v>8</v>
      </c>
      <c r="E73" t="s">
        <v>8</v>
      </c>
      <c r="F73" t="s">
        <v>103</v>
      </c>
      <c r="G73">
        <v>1966</v>
      </c>
      <c r="H73" t="str">
        <f t="shared" si="4"/>
        <v>OTT</v>
      </c>
      <c r="I73" s="1">
        <f t="shared" si="5"/>
        <v>24381</v>
      </c>
      <c r="J73">
        <v>200</v>
      </c>
      <c r="K73" s="2">
        <f t="shared" si="6"/>
        <v>0.1</v>
      </c>
      <c r="L73" s="2" cm="1">
        <f t="array" ref="L73">+_xlfn.XLOOKUP(G73,'Variazioni mese finale'!A$7:A$81,_xlfn.XLOOKUP(H73,'Variazioni mese finale'!B$6:M$6,'Variazioni mese finale'!$B$7:$M$81))</f>
        <v>20.434000000000001</v>
      </c>
      <c r="M73" s="6">
        <f t="shared" si="7"/>
        <v>2.0434000000000001</v>
      </c>
      <c r="O73" s="2">
        <f>+K73*VLOOKUP(G73,'Indice consumi'!A$2:G$162,7,FALSE)</f>
        <v>0.15000005916194981</v>
      </c>
      <c r="P73" s="2">
        <f>+K73*VLOOKUP(I73,PaperPulpPrice[#All],3,FALSE)/VLOOKUP(I$2,PaperPulpPrice[#All],3,FALSE)</f>
        <v>9.7400759626770694E-2</v>
      </c>
    </row>
    <row r="74" spans="1:16" x14ac:dyDescent="0.35">
      <c r="A74">
        <v>73</v>
      </c>
      <c r="B74" t="s">
        <v>107</v>
      </c>
      <c r="C74" t="s">
        <v>33</v>
      </c>
      <c r="D74" t="s">
        <v>8</v>
      </c>
      <c r="E74" t="s">
        <v>8</v>
      </c>
      <c r="F74" t="s">
        <v>108</v>
      </c>
      <c r="G74">
        <v>1966</v>
      </c>
      <c r="H74" t="str">
        <f t="shared" si="4"/>
        <v>NOV</v>
      </c>
      <c r="I74" s="1">
        <f t="shared" si="5"/>
        <v>24412</v>
      </c>
      <c r="J74" s="3">
        <v>200</v>
      </c>
      <c r="K74" s="2">
        <f t="shared" si="6"/>
        <v>0.1</v>
      </c>
      <c r="L74" s="2" cm="1">
        <f t="array" ref="L74">+_xlfn.XLOOKUP(G74,'Variazioni mese finale'!A$7:A$81,_xlfn.XLOOKUP(H74,'Variazioni mese finale'!B$6:M$6,'Variazioni mese finale'!$B$7:$M$81))</f>
        <v>20.37</v>
      </c>
      <c r="M74" s="6">
        <f t="shared" si="7"/>
        <v>2.0370000000000004</v>
      </c>
      <c r="O74" s="2">
        <f>+K74*VLOOKUP(G74,'Indice consumi'!A$2:G$162,7,FALSE)</f>
        <v>0.15000005916194981</v>
      </c>
      <c r="P74" s="2">
        <f>+K74*VLOOKUP(I74,PaperPulpPrice[#All],3,FALSE)/VLOOKUP(I$2,PaperPulpPrice[#All],3,FALSE)</f>
        <v>9.7404812756462622E-2</v>
      </c>
    </row>
    <row r="75" spans="1:16" x14ac:dyDescent="0.35">
      <c r="A75">
        <v>74</v>
      </c>
      <c r="B75" t="s">
        <v>109</v>
      </c>
      <c r="C75" t="s">
        <v>11</v>
      </c>
      <c r="D75" t="s">
        <v>8</v>
      </c>
      <c r="E75" t="s">
        <v>8</v>
      </c>
      <c r="F75" t="s">
        <v>74</v>
      </c>
      <c r="G75">
        <v>1966</v>
      </c>
      <c r="H75" t="str">
        <f t="shared" si="4"/>
        <v>DIC</v>
      </c>
      <c r="I75" s="1">
        <f t="shared" si="5"/>
        <v>24442</v>
      </c>
      <c r="J75">
        <v>200</v>
      </c>
      <c r="K75" s="2">
        <f t="shared" si="6"/>
        <v>0.1</v>
      </c>
      <c r="L75" s="2" cm="1">
        <f t="array" ref="L75">+_xlfn.XLOOKUP(G75,'Variazioni mese finale'!A$7:A$81,_xlfn.XLOOKUP(H75,'Variazioni mese finale'!B$6:M$6,'Variazioni mese finale'!$B$7:$M$81))</f>
        <v>20.306999999999999</v>
      </c>
      <c r="M75" s="6">
        <f t="shared" si="7"/>
        <v>2.0306999999999999</v>
      </c>
      <c r="O75" s="2">
        <f>+K75*VLOOKUP(G75,'Indice consumi'!A$2:G$162,7,FALSE)</f>
        <v>0.15000005916194981</v>
      </c>
      <c r="P75" s="2">
        <f>+K75*VLOOKUP(I75,PaperPulpPrice[#All],3,FALSE)/VLOOKUP(I$2,PaperPulpPrice[#All],3,FALSE)</f>
        <v>9.7447234960969908E-2</v>
      </c>
    </row>
    <row r="76" spans="1:16" x14ac:dyDescent="0.35">
      <c r="A76">
        <v>75</v>
      </c>
      <c r="B76" t="s">
        <v>111</v>
      </c>
      <c r="C76" t="s">
        <v>22</v>
      </c>
      <c r="D76" t="s">
        <v>8</v>
      </c>
      <c r="E76" t="s">
        <v>8</v>
      </c>
      <c r="F76" t="s">
        <v>82</v>
      </c>
      <c r="G76">
        <v>1967</v>
      </c>
      <c r="H76" t="str">
        <f t="shared" si="4"/>
        <v>GEN</v>
      </c>
      <c r="I76" s="1">
        <f t="shared" si="5"/>
        <v>24473</v>
      </c>
      <c r="J76">
        <v>200</v>
      </c>
      <c r="K76" s="2">
        <f t="shared" si="6"/>
        <v>0.1</v>
      </c>
      <c r="L76" s="2" cm="1">
        <f t="array" ref="L76">+_xlfn.XLOOKUP(G76,'Variazioni mese finale'!A$7:A$81,_xlfn.XLOOKUP(H76,'Variazioni mese finale'!B$6:M$6,'Variazioni mese finale'!$B$7:$M$81))</f>
        <v>20.254999999999999</v>
      </c>
      <c r="M76" s="6">
        <f t="shared" si="7"/>
        <v>2.0255000000000001</v>
      </c>
      <c r="O76" s="2">
        <f>+K76*VLOOKUP(G76,'Indice consumi'!A$2:G$162,7,FALSE)</f>
        <v>0.16190069256096654</v>
      </c>
      <c r="P76" s="2">
        <f>+K76*VLOOKUP(I76,PaperPulpPrice[#All],3,FALSE)/VLOOKUP(I$2,PaperPulpPrice[#All],3,FALSE)</f>
        <v>9.735557449444171E-2</v>
      </c>
    </row>
    <row r="77" spans="1:16" x14ac:dyDescent="0.35">
      <c r="A77">
        <v>76</v>
      </c>
      <c r="B77" t="s">
        <v>112</v>
      </c>
      <c r="C77" t="s">
        <v>14</v>
      </c>
      <c r="D77" t="s">
        <v>8</v>
      </c>
      <c r="E77" t="s">
        <v>8</v>
      </c>
      <c r="F77" t="s">
        <v>113</v>
      </c>
      <c r="G77">
        <v>1967</v>
      </c>
      <c r="H77" t="str">
        <f t="shared" si="4"/>
        <v>FEB</v>
      </c>
      <c r="I77" s="1">
        <f t="shared" si="5"/>
        <v>24504</v>
      </c>
      <c r="J77">
        <v>200</v>
      </c>
      <c r="K77" s="2">
        <f t="shared" si="6"/>
        <v>0.1</v>
      </c>
      <c r="L77" s="2" cm="1">
        <f t="array" ref="L77">+_xlfn.XLOOKUP(G77,'Variazioni mese finale'!A$7:A$81,_xlfn.XLOOKUP(H77,'Variazioni mese finale'!B$6:M$6,'Variazioni mese finale'!$B$7:$M$81))</f>
        <v>20.274999999999999</v>
      </c>
      <c r="M77" s="6">
        <f t="shared" si="7"/>
        <v>2.0274999999999999</v>
      </c>
      <c r="O77" s="2">
        <f>+K77*VLOOKUP(G77,'Indice consumi'!A$2:G$162,7,FALSE)</f>
        <v>0.16190069256096654</v>
      </c>
      <c r="P77" s="2">
        <f>+K77*VLOOKUP(I77,PaperPulpPrice[#All],3,FALSE)/VLOOKUP(I$2,PaperPulpPrice[#All],3,FALSE)</f>
        <v>9.7340158822423417E-2</v>
      </c>
    </row>
    <row r="78" spans="1:16" x14ac:dyDescent="0.35">
      <c r="A78">
        <v>77</v>
      </c>
      <c r="B78" t="s">
        <v>114</v>
      </c>
      <c r="C78" t="s">
        <v>24</v>
      </c>
      <c r="D78" t="s">
        <v>8</v>
      </c>
      <c r="E78" t="s">
        <v>8</v>
      </c>
      <c r="F78" t="s">
        <v>115</v>
      </c>
      <c r="G78">
        <v>1967</v>
      </c>
      <c r="H78" t="str">
        <f t="shared" si="4"/>
        <v>MAR</v>
      </c>
      <c r="I78" s="1">
        <f t="shared" si="5"/>
        <v>24532</v>
      </c>
      <c r="J78">
        <v>200</v>
      </c>
      <c r="K78" s="2">
        <f t="shared" si="6"/>
        <v>0.1</v>
      </c>
      <c r="L78" s="2" cm="1">
        <f t="array" ref="L78">+_xlfn.XLOOKUP(G78,'Variazioni mese finale'!A$7:A$81,_xlfn.XLOOKUP(H78,'Variazioni mese finale'!B$6:M$6,'Variazioni mese finale'!$B$7:$M$81))</f>
        <v>20.234999999999999</v>
      </c>
      <c r="M78" s="6">
        <f t="shared" si="7"/>
        <v>2.0234999999999999</v>
      </c>
      <c r="O78" s="2">
        <f>+K78*VLOOKUP(G78,'Indice consumi'!A$2:G$162,7,FALSE)</f>
        <v>0.16190069256096654</v>
      </c>
      <c r="P78" s="2">
        <f>+K78*VLOOKUP(I78,PaperPulpPrice[#All],3,FALSE)/VLOOKUP(I$2,PaperPulpPrice[#All],3,FALSE)</f>
        <v>9.7420560807284048E-2</v>
      </c>
    </row>
    <row r="79" spans="1:16" x14ac:dyDescent="0.35">
      <c r="A79">
        <v>78</v>
      </c>
      <c r="B79" t="s">
        <v>116</v>
      </c>
      <c r="C79" t="s">
        <v>16</v>
      </c>
      <c r="D79" t="s">
        <v>8</v>
      </c>
      <c r="E79" t="s">
        <v>8</v>
      </c>
      <c r="F79" t="s">
        <v>74</v>
      </c>
      <c r="G79">
        <v>1967</v>
      </c>
      <c r="H79" t="str">
        <f t="shared" si="4"/>
        <v>APR</v>
      </c>
      <c r="I79" s="1">
        <f t="shared" si="5"/>
        <v>24563</v>
      </c>
      <c r="J79">
        <v>200</v>
      </c>
      <c r="K79" s="2">
        <f t="shared" si="6"/>
        <v>0.1</v>
      </c>
      <c r="L79" s="2" cm="1">
        <f t="array" ref="L79">+_xlfn.XLOOKUP(G79,'Variazioni mese finale'!A$7:A$81,_xlfn.XLOOKUP(H79,'Variazioni mese finale'!B$6:M$6,'Variazioni mese finale'!$B$7:$M$81))</f>
        <v>20.195</v>
      </c>
      <c r="M79" s="6">
        <f t="shared" si="7"/>
        <v>2.0195000000000003</v>
      </c>
      <c r="O79" s="2">
        <f>+K79*VLOOKUP(G79,'Indice consumi'!A$2:G$162,7,FALSE)</f>
        <v>0.16190069256096654</v>
      </c>
      <c r="P79" s="2">
        <f>+K79*VLOOKUP(I79,PaperPulpPrice[#All],3,FALSE)/VLOOKUP(I$2,PaperPulpPrice[#All],3,FALSE)</f>
        <v>9.7441618135860469E-2</v>
      </c>
    </row>
    <row r="80" spans="1:16" x14ac:dyDescent="0.35">
      <c r="A80">
        <v>79</v>
      </c>
      <c r="B80" t="s">
        <v>117</v>
      </c>
      <c r="C80" t="s">
        <v>27</v>
      </c>
      <c r="D80" t="s">
        <v>8</v>
      </c>
      <c r="E80" t="s">
        <v>8</v>
      </c>
      <c r="F80" t="s">
        <v>9</v>
      </c>
      <c r="G80">
        <v>1967</v>
      </c>
      <c r="H80" t="str">
        <f t="shared" si="4"/>
        <v>MAG</v>
      </c>
      <c r="I80" s="1">
        <f t="shared" si="5"/>
        <v>24593</v>
      </c>
      <c r="J80">
        <v>200</v>
      </c>
      <c r="K80" s="2">
        <f t="shared" si="6"/>
        <v>0.1</v>
      </c>
      <c r="L80" s="2" cm="1">
        <f t="array" ref="L80">+_xlfn.XLOOKUP(G80,'Variazioni mese finale'!A$7:A$81,_xlfn.XLOOKUP(H80,'Variazioni mese finale'!B$6:M$6,'Variazioni mese finale'!$B$7:$M$81))</f>
        <v>20.155000000000001</v>
      </c>
      <c r="M80" s="6">
        <f t="shared" si="7"/>
        <v>2.0155000000000003</v>
      </c>
      <c r="O80" s="2">
        <f>+K80*VLOOKUP(G80,'Indice consumi'!A$2:G$162,7,FALSE)</f>
        <v>0.16190069256096654</v>
      </c>
      <c r="P80" s="2">
        <f>+K80*VLOOKUP(I80,PaperPulpPrice[#All],3,FALSE)/VLOOKUP(I$2,PaperPulpPrice[#All],3,FALSE)</f>
        <v>9.7433662075265451E-2</v>
      </c>
    </row>
    <row r="81" spans="1:16" x14ac:dyDescent="0.35">
      <c r="A81">
        <v>80</v>
      </c>
      <c r="B81" t="s">
        <v>118</v>
      </c>
      <c r="C81" t="s">
        <v>18</v>
      </c>
      <c r="D81" t="s">
        <v>8</v>
      </c>
      <c r="E81" t="s">
        <v>8</v>
      </c>
      <c r="F81" t="s">
        <v>115</v>
      </c>
      <c r="G81">
        <v>1967</v>
      </c>
      <c r="H81" t="str">
        <f t="shared" si="4"/>
        <v>GIU</v>
      </c>
      <c r="I81" s="1">
        <f t="shared" si="5"/>
        <v>24624</v>
      </c>
      <c r="J81">
        <v>200</v>
      </c>
      <c r="K81" s="2">
        <f t="shared" si="6"/>
        <v>0.1</v>
      </c>
      <c r="L81" s="2" cm="1">
        <f t="array" ref="L81">+_xlfn.XLOOKUP(G81,'Variazioni mese finale'!A$7:A$81,_xlfn.XLOOKUP(H81,'Variazioni mese finale'!B$6:M$6,'Variazioni mese finale'!$B$7:$M$81))</f>
        <v>20.116</v>
      </c>
      <c r="M81" s="6">
        <f t="shared" si="7"/>
        <v>2.0116000000000001</v>
      </c>
      <c r="O81" s="2">
        <f>+K81*VLOOKUP(G81,'Indice consumi'!A$2:G$162,7,FALSE)</f>
        <v>0.16190069256096654</v>
      </c>
      <c r="P81" s="2">
        <f>+K81*VLOOKUP(I81,PaperPulpPrice[#All],3,FALSE)/VLOOKUP(I$2,PaperPulpPrice[#All],3,FALSE)</f>
        <v>9.7422432201280287E-2</v>
      </c>
    </row>
    <row r="82" spans="1:16" x14ac:dyDescent="0.35">
      <c r="A82">
        <v>81</v>
      </c>
      <c r="B82" t="s">
        <v>119</v>
      </c>
      <c r="C82" t="s">
        <v>30</v>
      </c>
      <c r="D82" t="s">
        <v>8</v>
      </c>
      <c r="E82" t="s">
        <v>8</v>
      </c>
      <c r="F82" t="s">
        <v>120</v>
      </c>
      <c r="G82">
        <v>1967</v>
      </c>
      <c r="H82" t="str">
        <f t="shared" si="4"/>
        <v>LUG</v>
      </c>
      <c r="I82" s="1">
        <f t="shared" si="5"/>
        <v>24654</v>
      </c>
      <c r="J82">
        <v>200</v>
      </c>
      <c r="K82" s="2">
        <f t="shared" si="6"/>
        <v>0.1</v>
      </c>
      <c r="L82" s="2" cm="1">
        <f t="array" ref="L82">+_xlfn.XLOOKUP(G82,'Variazioni mese finale'!A$7:A$81,_xlfn.XLOOKUP(H82,'Variazioni mese finale'!B$6:M$6,'Variazioni mese finale'!$B$7:$M$81))</f>
        <v>20.076000000000001</v>
      </c>
      <c r="M82" s="6">
        <f t="shared" si="7"/>
        <v>2.0076000000000001</v>
      </c>
      <c r="O82" s="2">
        <f>+K82*VLOOKUP(G82,'Indice consumi'!A$2:G$162,7,FALSE)</f>
        <v>0.16190069256096654</v>
      </c>
      <c r="P82" s="2">
        <f>+K82*VLOOKUP(I82,PaperPulpPrice[#All],3,FALSE)/VLOOKUP(I$2,PaperPulpPrice[#All],3,FALSE)</f>
        <v>9.750297021376049E-2</v>
      </c>
    </row>
    <row r="83" spans="1:16" x14ac:dyDescent="0.35">
      <c r="A83">
        <v>82</v>
      </c>
      <c r="B83" t="s">
        <v>121</v>
      </c>
      <c r="C83" t="s">
        <v>50</v>
      </c>
      <c r="D83" t="s">
        <v>8</v>
      </c>
      <c r="E83" t="s">
        <v>8</v>
      </c>
      <c r="F83" t="s">
        <v>74</v>
      </c>
      <c r="G83">
        <v>1967</v>
      </c>
      <c r="H83" t="str">
        <f t="shared" si="4"/>
        <v>AGO</v>
      </c>
      <c r="I83" s="1">
        <f t="shared" si="5"/>
        <v>24685</v>
      </c>
      <c r="J83">
        <v>200</v>
      </c>
      <c r="K83" s="2">
        <f t="shared" si="6"/>
        <v>0.1</v>
      </c>
      <c r="L83" s="2" cm="1">
        <f t="array" ref="L83">+_xlfn.XLOOKUP(G83,'Variazioni mese finale'!A$7:A$81,_xlfn.XLOOKUP(H83,'Variazioni mese finale'!B$6:M$6,'Variazioni mese finale'!$B$7:$M$81))</f>
        <v>20.036999999999999</v>
      </c>
      <c r="M83" s="6">
        <f t="shared" si="7"/>
        <v>2.0036999999999998</v>
      </c>
      <c r="O83" s="2">
        <f>+K83*VLOOKUP(G83,'Indice consumi'!A$2:G$162,7,FALSE)</f>
        <v>0.16190069256096654</v>
      </c>
      <c r="P83" s="2">
        <f>+K83*VLOOKUP(I83,PaperPulpPrice[#All],3,FALSE)/VLOOKUP(I$2,PaperPulpPrice[#All],3,FALSE)</f>
        <v>9.7639376291084434E-2</v>
      </c>
    </row>
    <row r="84" spans="1:16" x14ac:dyDescent="0.35">
      <c r="A84">
        <v>83</v>
      </c>
      <c r="B84" t="s">
        <v>122</v>
      </c>
      <c r="C84" t="s">
        <v>20</v>
      </c>
      <c r="D84" t="s">
        <v>8</v>
      </c>
      <c r="E84" t="s">
        <v>8</v>
      </c>
      <c r="F84" t="s">
        <v>120</v>
      </c>
      <c r="G84">
        <v>1967</v>
      </c>
      <c r="H84" t="str">
        <f t="shared" si="4"/>
        <v>SET</v>
      </c>
      <c r="I84" s="1">
        <f t="shared" si="5"/>
        <v>24716</v>
      </c>
      <c r="J84">
        <v>200</v>
      </c>
      <c r="K84" s="2">
        <f t="shared" si="6"/>
        <v>0.1</v>
      </c>
      <c r="L84" s="2" cm="1">
        <f t="array" ref="L84">+_xlfn.XLOOKUP(G84,'Variazioni mese finale'!A$7:A$81,_xlfn.XLOOKUP(H84,'Variazioni mese finale'!B$6:M$6,'Variazioni mese finale'!$B$7:$M$81))</f>
        <v>19.959</v>
      </c>
      <c r="M84" s="6">
        <f t="shared" si="7"/>
        <v>1.9959</v>
      </c>
      <c r="O84" s="2">
        <f>+K84*VLOOKUP(G84,'Indice consumi'!A$2:G$162,7,FALSE)</f>
        <v>0.16190069256096654</v>
      </c>
      <c r="P84" s="2">
        <f>+K84*VLOOKUP(I84,PaperPulpPrice[#All],3,FALSE)/VLOOKUP(I$2,PaperPulpPrice[#All],3,FALSE)</f>
        <v>9.7689529345191914E-2</v>
      </c>
    </row>
    <row r="85" spans="1:16" x14ac:dyDescent="0.35">
      <c r="A85">
        <v>84</v>
      </c>
      <c r="B85" t="s">
        <v>123</v>
      </c>
      <c r="C85" t="s">
        <v>7</v>
      </c>
      <c r="D85" t="s">
        <v>8</v>
      </c>
      <c r="E85" t="s">
        <v>8</v>
      </c>
      <c r="F85" t="s">
        <v>9</v>
      </c>
      <c r="G85">
        <v>1967</v>
      </c>
      <c r="H85" t="str">
        <f t="shared" si="4"/>
        <v>OTT</v>
      </c>
      <c r="I85" s="1">
        <f t="shared" si="5"/>
        <v>24746</v>
      </c>
      <c r="J85">
        <v>200</v>
      </c>
      <c r="K85" s="2">
        <f t="shared" si="6"/>
        <v>0.1</v>
      </c>
      <c r="L85" s="2" cm="1">
        <f t="array" ref="L85">+_xlfn.XLOOKUP(G85,'Variazioni mese finale'!A$7:A$81,_xlfn.XLOOKUP(H85,'Variazioni mese finale'!B$6:M$6,'Variazioni mese finale'!$B$7:$M$81))</f>
        <v>19.978999999999999</v>
      </c>
      <c r="M85" s="6">
        <f t="shared" si="7"/>
        <v>1.9979</v>
      </c>
      <c r="O85" s="2">
        <f>+K85*VLOOKUP(G85,'Indice consumi'!A$2:G$162,7,FALSE)</f>
        <v>0.16190069256096654</v>
      </c>
      <c r="P85" s="2">
        <f>+K85*VLOOKUP(I85,PaperPulpPrice[#All],3,FALSE)/VLOOKUP(I$2,PaperPulpPrice[#All],3,FALSE)</f>
        <v>9.775935914015868E-2</v>
      </c>
    </row>
    <row r="86" spans="1:16" x14ac:dyDescent="0.35">
      <c r="A86">
        <v>85</v>
      </c>
      <c r="B86" t="s">
        <v>124</v>
      </c>
      <c r="C86" t="s">
        <v>33</v>
      </c>
      <c r="D86" t="s">
        <v>8</v>
      </c>
      <c r="E86" t="s">
        <v>8</v>
      </c>
      <c r="F86" t="s">
        <v>125</v>
      </c>
      <c r="G86">
        <v>1967</v>
      </c>
      <c r="H86" t="str">
        <f t="shared" si="4"/>
        <v>NOV</v>
      </c>
      <c r="I86" s="1">
        <f t="shared" si="5"/>
        <v>24777</v>
      </c>
      <c r="J86">
        <v>200</v>
      </c>
      <c r="K86" s="2">
        <f t="shared" si="6"/>
        <v>0.1</v>
      </c>
      <c r="L86" s="2" cm="1">
        <f t="array" ref="L86">+_xlfn.XLOOKUP(G86,'Variazioni mese finale'!A$7:A$81,_xlfn.XLOOKUP(H86,'Variazioni mese finale'!B$6:M$6,'Variazioni mese finale'!$B$7:$M$81))</f>
        <v>19.978999999999999</v>
      </c>
      <c r="M86" s="6">
        <f t="shared" si="7"/>
        <v>1.9979</v>
      </c>
      <c r="O86" s="2">
        <f>+K86*VLOOKUP(G86,'Indice consumi'!A$2:G$162,7,FALSE)</f>
        <v>0.16190069256096654</v>
      </c>
      <c r="P86" s="2">
        <f>+K86*VLOOKUP(I86,PaperPulpPrice[#All],3,FALSE)/VLOOKUP(I$2,PaperPulpPrice[#All],3,FALSE)</f>
        <v>9.7740675777776245E-2</v>
      </c>
    </row>
    <row r="87" spans="1:16" x14ac:dyDescent="0.35">
      <c r="A87">
        <v>86</v>
      </c>
      <c r="B87" t="s">
        <v>126</v>
      </c>
      <c r="C87" t="s">
        <v>11</v>
      </c>
      <c r="D87" t="s">
        <v>8</v>
      </c>
      <c r="E87" t="s">
        <v>8</v>
      </c>
      <c r="F87" t="s">
        <v>127</v>
      </c>
      <c r="G87">
        <v>1967</v>
      </c>
      <c r="H87" t="str">
        <f t="shared" si="4"/>
        <v>DIC</v>
      </c>
      <c r="I87" s="1">
        <f t="shared" si="5"/>
        <v>24807</v>
      </c>
      <c r="J87">
        <v>200</v>
      </c>
      <c r="K87" s="2">
        <f t="shared" si="6"/>
        <v>0.1</v>
      </c>
      <c r="L87" s="2" cm="1">
        <f t="array" ref="L87">+_xlfn.XLOOKUP(G87,'Variazioni mese finale'!A$7:A$81,_xlfn.XLOOKUP(H87,'Variazioni mese finale'!B$6:M$6,'Variazioni mese finale'!$B$7:$M$81))</f>
        <v>19.978999999999999</v>
      </c>
      <c r="M87" s="6">
        <f t="shared" si="7"/>
        <v>1.9979</v>
      </c>
      <c r="O87" s="2">
        <f>+K87*VLOOKUP(G87,'Indice consumi'!A$2:G$162,7,FALSE)</f>
        <v>0.16190069256096654</v>
      </c>
      <c r="P87" s="2">
        <f>+K87*VLOOKUP(I87,PaperPulpPrice[#All],3,FALSE)/VLOOKUP(I$2,PaperPulpPrice[#All],3,FALSE)</f>
        <v>9.7499065108914082E-2</v>
      </c>
    </row>
    <row r="88" spans="1:16" x14ac:dyDescent="0.35">
      <c r="A88">
        <v>87</v>
      </c>
      <c r="B88" t="s">
        <v>128</v>
      </c>
      <c r="C88" t="s">
        <v>22</v>
      </c>
      <c r="D88" t="s">
        <v>8</v>
      </c>
      <c r="E88" t="s">
        <v>8</v>
      </c>
      <c r="F88" t="s">
        <v>129</v>
      </c>
      <c r="G88">
        <v>1968</v>
      </c>
      <c r="H88" t="str">
        <f t="shared" si="4"/>
        <v>GEN</v>
      </c>
      <c r="I88" s="1">
        <f t="shared" si="5"/>
        <v>24838</v>
      </c>
      <c r="J88">
        <v>200</v>
      </c>
      <c r="K88" s="2">
        <f t="shared" si="6"/>
        <v>0.1</v>
      </c>
      <c r="L88" s="2" cm="1">
        <f t="array" ref="L88">+_xlfn.XLOOKUP(G88,'Variazioni mese finale'!A$7:A$81,_xlfn.XLOOKUP(H88,'Variazioni mese finale'!B$6:M$6,'Variazioni mese finale'!$B$7:$M$81))</f>
        <v>19.901</v>
      </c>
      <c r="M88" s="6">
        <f t="shared" si="7"/>
        <v>1.9901</v>
      </c>
      <c r="O88" s="2">
        <f>+K88*VLOOKUP(G88,'Indice consumi'!A$2:G$162,7,FALSE)</f>
        <v>0.16752945371692723</v>
      </c>
      <c r="P88" s="2">
        <f>+K88*VLOOKUP(I88,PaperPulpPrice[#All],3,FALSE)/VLOOKUP(I$2,PaperPulpPrice[#All],3,FALSE)</f>
        <v>9.7405904041322697E-2</v>
      </c>
    </row>
    <row r="89" spans="1:16" x14ac:dyDescent="0.35">
      <c r="A89">
        <v>88</v>
      </c>
      <c r="B89" t="s">
        <v>130</v>
      </c>
      <c r="C89" t="s">
        <v>14</v>
      </c>
      <c r="D89" t="s">
        <v>8</v>
      </c>
      <c r="E89" t="s">
        <v>8</v>
      </c>
      <c r="F89" t="s">
        <v>120</v>
      </c>
      <c r="G89">
        <v>1968</v>
      </c>
      <c r="H89" t="str">
        <f t="shared" si="4"/>
        <v>FEB</v>
      </c>
      <c r="I89" s="1">
        <f t="shared" si="5"/>
        <v>24869</v>
      </c>
      <c r="J89">
        <v>200</v>
      </c>
      <c r="K89" s="2">
        <f t="shared" si="6"/>
        <v>0.1</v>
      </c>
      <c r="L89" s="2" cm="1">
        <f t="array" ref="L89">+_xlfn.XLOOKUP(G89,'Variazioni mese finale'!A$7:A$81,_xlfn.XLOOKUP(H89,'Variazioni mese finale'!B$6:M$6,'Variazioni mese finale'!$B$7:$M$81))</f>
        <v>19.920000000000002</v>
      </c>
      <c r="M89" s="6">
        <f t="shared" si="7"/>
        <v>1.9920000000000002</v>
      </c>
      <c r="O89" s="2">
        <f>+K89*VLOOKUP(G89,'Indice consumi'!A$2:G$162,7,FALSE)</f>
        <v>0.16752945371692723</v>
      </c>
      <c r="P89" s="2">
        <f>+K89*VLOOKUP(I89,PaperPulpPrice[#All],3,FALSE)/VLOOKUP(I$2,PaperPulpPrice[#All],3,FALSE)</f>
        <v>9.7408866223493693E-2</v>
      </c>
    </row>
    <row r="90" spans="1:16" x14ac:dyDescent="0.35">
      <c r="A90">
        <v>89</v>
      </c>
      <c r="B90" t="s">
        <v>131</v>
      </c>
      <c r="C90" t="s">
        <v>24</v>
      </c>
      <c r="D90" t="s">
        <v>8</v>
      </c>
      <c r="E90" t="s">
        <v>8</v>
      </c>
      <c r="F90" t="s">
        <v>115</v>
      </c>
      <c r="G90">
        <v>1968</v>
      </c>
      <c r="H90" t="str">
        <f t="shared" si="4"/>
        <v>MAR</v>
      </c>
      <c r="I90" s="1">
        <f t="shared" si="5"/>
        <v>24898</v>
      </c>
      <c r="J90">
        <v>200</v>
      </c>
      <c r="K90" s="2">
        <f t="shared" si="6"/>
        <v>0.1</v>
      </c>
      <c r="L90" s="2" cm="1">
        <f t="array" ref="L90">+_xlfn.XLOOKUP(G90,'Variazioni mese finale'!A$7:A$81,_xlfn.XLOOKUP(H90,'Variazioni mese finale'!B$6:M$6,'Variazioni mese finale'!$B$7:$M$81))</f>
        <v>19.901</v>
      </c>
      <c r="M90" s="6">
        <f t="shared" si="7"/>
        <v>1.9901</v>
      </c>
      <c r="O90" s="2">
        <f>+K90*VLOOKUP(G90,'Indice consumi'!A$2:G$162,7,FALSE)</f>
        <v>0.16752945371692723</v>
      </c>
      <c r="P90" s="2">
        <f>+K90*VLOOKUP(I90,PaperPulpPrice[#All],3,FALSE)/VLOOKUP(I$2,PaperPulpPrice[#All],3,FALSE)</f>
        <v>9.7520468924093454E-2</v>
      </c>
    </row>
    <row r="91" spans="1:16" x14ac:dyDescent="0.35">
      <c r="A91">
        <v>90</v>
      </c>
      <c r="B91" t="s">
        <v>132</v>
      </c>
      <c r="C91" t="s">
        <v>16</v>
      </c>
      <c r="D91" t="s">
        <v>8</v>
      </c>
      <c r="E91" t="s">
        <v>8</v>
      </c>
      <c r="F91" t="s">
        <v>9</v>
      </c>
      <c r="G91">
        <v>1968</v>
      </c>
      <c r="H91" t="str">
        <f t="shared" si="4"/>
        <v>APR</v>
      </c>
      <c r="I91" s="1">
        <f t="shared" si="5"/>
        <v>24929</v>
      </c>
      <c r="J91">
        <v>200</v>
      </c>
      <c r="K91" s="2">
        <f t="shared" si="6"/>
        <v>0.1</v>
      </c>
      <c r="L91" s="2" cm="1">
        <f t="array" ref="L91">+_xlfn.XLOOKUP(G91,'Variazioni mese finale'!A$7:A$81,_xlfn.XLOOKUP(H91,'Variazioni mese finale'!B$6:M$6,'Variazioni mese finale'!$B$7:$M$81))</f>
        <v>19.861999999999998</v>
      </c>
      <c r="M91" s="6">
        <f t="shared" si="7"/>
        <v>1.9862</v>
      </c>
      <c r="O91" s="2">
        <f>+K91*VLOOKUP(G91,'Indice consumi'!A$2:G$162,7,FALSE)</f>
        <v>0.16752945371692723</v>
      </c>
      <c r="P91" s="2">
        <f>+K91*VLOOKUP(I91,PaperPulpPrice[#All],3,FALSE)/VLOOKUP(I$2,PaperPulpPrice[#All],3,FALSE)</f>
        <v>9.7447390993133085E-2</v>
      </c>
    </row>
    <row r="92" spans="1:16" x14ac:dyDescent="0.35">
      <c r="A92">
        <v>91</v>
      </c>
      <c r="B92" t="s">
        <v>133</v>
      </c>
      <c r="C92" t="s">
        <v>27</v>
      </c>
      <c r="D92" t="s">
        <v>8</v>
      </c>
      <c r="E92" t="s">
        <v>8</v>
      </c>
      <c r="F92" t="s">
        <v>134</v>
      </c>
      <c r="G92">
        <v>1968</v>
      </c>
      <c r="H92" t="str">
        <f t="shared" si="4"/>
        <v>MAG</v>
      </c>
      <c r="I92" s="1">
        <f t="shared" si="5"/>
        <v>24959</v>
      </c>
      <c r="J92">
        <v>200</v>
      </c>
      <c r="K92" s="2">
        <f t="shared" si="6"/>
        <v>0.1</v>
      </c>
      <c r="L92" s="2" cm="1">
        <f t="array" ref="L92">+_xlfn.XLOOKUP(G92,'Variazioni mese finale'!A$7:A$81,_xlfn.XLOOKUP(H92,'Variazioni mese finale'!B$6:M$6,'Variazioni mese finale'!$B$7:$M$81))</f>
        <v>19.843</v>
      </c>
      <c r="M92" s="6">
        <f t="shared" si="7"/>
        <v>1.9843000000000002</v>
      </c>
      <c r="O92" s="2">
        <f>+K92*VLOOKUP(G92,'Indice consumi'!A$2:G$162,7,FALSE)</f>
        <v>0.16752945371692723</v>
      </c>
      <c r="P92" s="2">
        <f>+K92*VLOOKUP(I92,PaperPulpPrice[#All],3,FALSE)/VLOOKUP(I$2,PaperPulpPrice[#All],3,FALSE)</f>
        <v>9.7760615420756508E-2</v>
      </c>
    </row>
    <row r="93" spans="1:16" x14ac:dyDescent="0.35">
      <c r="A93">
        <v>92</v>
      </c>
      <c r="B93" t="s">
        <v>135</v>
      </c>
      <c r="C93" t="s">
        <v>18</v>
      </c>
      <c r="D93" t="s">
        <v>8</v>
      </c>
      <c r="E93" t="s">
        <v>8</v>
      </c>
      <c r="F93" t="s">
        <v>74</v>
      </c>
      <c r="G93">
        <v>1968</v>
      </c>
      <c r="H93" t="str">
        <f t="shared" si="4"/>
        <v>GIU</v>
      </c>
      <c r="I93" s="1">
        <f t="shared" si="5"/>
        <v>24990</v>
      </c>
      <c r="J93">
        <v>200</v>
      </c>
      <c r="K93" s="2">
        <f t="shared" si="6"/>
        <v>0.1</v>
      </c>
      <c r="L93" s="2" cm="1">
        <f t="array" ref="L93">+_xlfn.XLOOKUP(G93,'Variazioni mese finale'!A$7:A$81,_xlfn.XLOOKUP(H93,'Variazioni mese finale'!B$6:M$6,'Variazioni mese finale'!$B$7:$M$81))</f>
        <v>19.861999999999998</v>
      </c>
      <c r="M93" s="6">
        <f t="shared" si="7"/>
        <v>1.9862</v>
      </c>
      <c r="O93" s="2">
        <f>+K93*VLOOKUP(G93,'Indice consumi'!A$2:G$162,7,FALSE)</f>
        <v>0.16752945371692723</v>
      </c>
      <c r="P93" s="2">
        <f>+K93*VLOOKUP(I93,PaperPulpPrice[#All],3,FALSE)/VLOOKUP(I$2,PaperPulpPrice[#All],3,FALSE)</f>
        <v>9.767369422377388E-2</v>
      </c>
    </row>
    <row r="94" spans="1:16" x14ac:dyDescent="0.35">
      <c r="A94">
        <v>93</v>
      </c>
      <c r="B94" t="s">
        <v>136</v>
      </c>
      <c r="C94" t="s">
        <v>30</v>
      </c>
      <c r="D94" t="s">
        <v>8</v>
      </c>
      <c r="E94" t="s">
        <v>8</v>
      </c>
      <c r="F94" t="s">
        <v>74</v>
      </c>
      <c r="G94">
        <v>1968</v>
      </c>
      <c r="H94" t="str">
        <f t="shared" si="4"/>
        <v>LUG</v>
      </c>
      <c r="I94" s="1">
        <f t="shared" si="5"/>
        <v>25020</v>
      </c>
      <c r="J94">
        <v>200</v>
      </c>
      <c r="K94" s="2">
        <f t="shared" si="6"/>
        <v>0.1</v>
      </c>
      <c r="L94" s="2" cm="1">
        <f t="array" ref="L94">+_xlfn.XLOOKUP(G94,'Variazioni mese finale'!A$7:A$81,_xlfn.XLOOKUP(H94,'Variazioni mese finale'!B$6:M$6,'Variazioni mese finale'!$B$7:$M$81))</f>
        <v>19.882000000000001</v>
      </c>
      <c r="M94" s="6">
        <f t="shared" si="7"/>
        <v>1.9882000000000002</v>
      </c>
      <c r="O94" s="2">
        <f>+K94*VLOOKUP(G94,'Indice consumi'!A$2:G$162,7,FALSE)</f>
        <v>0.16752945371692723</v>
      </c>
      <c r="P94" s="2">
        <f>+K94*VLOOKUP(I94,PaperPulpPrice[#All],3,FALSE)/VLOOKUP(I$2,PaperPulpPrice[#All],3,FALSE)</f>
        <v>9.7795490091938747E-2</v>
      </c>
    </row>
    <row r="95" spans="1:16" x14ac:dyDescent="0.35">
      <c r="A95">
        <v>94</v>
      </c>
      <c r="B95" t="s">
        <v>137</v>
      </c>
      <c r="C95" t="s">
        <v>50</v>
      </c>
      <c r="D95" t="s">
        <v>8</v>
      </c>
      <c r="E95" t="s">
        <v>8</v>
      </c>
      <c r="F95" t="s">
        <v>9</v>
      </c>
      <c r="G95">
        <v>1968</v>
      </c>
      <c r="H95" t="str">
        <f t="shared" si="4"/>
        <v>AGO</v>
      </c>
      <c r="I95" s="1">
        <f t="shared" si="5"/>
        <v>25051</v>
      </c>
      <c r="J95">
        <v>200</v>
      </c>
      <c r="K95" s="2">
        <f t="shared" si="6"/>
        <v>0.1</v>
      </c>
      <c r="L95" s="2" cm="1">
        <f t="array" ref="L95">+_xlfn.XLOOKUP(G95,'Variazioni mese finale'!A$7:A$81,_xlfn.XLOOKUP(H95,'Variazioni mese finale'!B$6:M$6,'Variazioni mese finale'!$B$7:$M$81))</f>
        <v>19.861999999999998</v>
      </c>
      <c r="M95" s="6">
        <f t="shared" si="7"/>
        <v>1.9862</v>
      </c>
      <c r="O95" s="2">
        <f>+K95*VLOOKUP(G95,'Indice consumi'!A$2:G$162,7,FALSE)</f>
        <v>0.16752945371692723</v>
      </c>
      <c r="P95" s="2">
        <f>+K95*VLOOKUP(I95,PaperPulpPrice[#All],3,FALSE)/VLOOKUP(I$2,PaperPulpPrice[#All],3,FALSE)</f>
        <v>9.7935080354467727E-2</v>
      </c>
    </row>
    <row r="96" spans="1:16" x14ac:dyDescent="0.35">
      <c r="A96">
        <v>95</v>
      </c>
      <c r="B96" t="s">
        <v>138</v>
      </c>
      <c r="C96" t="s">
        <v>20</v>
      </c>
      <c r="D96" t="s">
        <v>8</v>
      </c>
      <c r="E96" t="s">
        <v>8</v>
      </c>
      <c r="F96" t="s">
        <v>115</v>
      </c>
      <c r="G96">
        <v>1968</v>
      </c>
      <c r="H96" t="str">
        <f t="shared" si="4"/>
        <v>SET</v>
      </c>
      <c r="I96" s="1">
        <f t="shared" si="5"/>
        <v>25082</v>
      </c>
      <c r="J96">
        <v>200</v>
      </c>
      <c r="K96" s="2">
        <f t="shared" si="6"/>
        <v>0.1</v>
      </c>
      <c r="L96" s="2" cm="1">
        <f t="array" ref="L96">+_xlfn.XLOOKUP(G96,'Variazioni mese finale'!A$7:A$81,_xlfn.XLOOKUP(H96,'Variazioni mese finale'!B$6:M$6,'Variazioni mese finale'!$B$7:$M$81))</f>
        <v>19.824000000000002</v>
      </c>
      <c r="M96" s="6">
        <f t="shared" si="7"/>
        <v>1.9824000000000002</v>
      </c>
      <c r="O96" s="2">
        <f>+K96*VLOOKUP(G96,'Indice consumi'!A$2:G$162,7,FALSE)</f>
        <v>0.16752945371692723</v>
      </c>
      <c r="P96" s="2">
        <f>+K96*VLOOKUP(I96,PaperPulpPrice[#All],3,FALSE)/VLOOKUP(I$2,PaperPulpPrice[#All],3,FALSE)</f>
        <v>9.7798476017031247E-2</v>
      </c>
    </row>
    <row r="97" spans="1:16" x14ac:dyDescent="0.35">
      <c r="A97">
        <v>96</v>
      </c>
      <c r="B97" t="s">
        <v>139</v>
      </c>
      <c r="C97" t="s">
        <v>7</v>
      </c>
      <c r="D97" t="s">
        <v>8</v>
      </c>
      <c r="E97" t="s">
        <v>8</v>
      </c>
      <c r="F97" t="s">
        <v>140</v>
      </c>
      <c r="G97">
        <v>1968</v>
      </c>
      <c r="H97" t="str">
        <f t="shared" si="4"/>
        <v>OTT</v>
      </c>
      <c r="I97" s="1">
        <f t="shared" si="5"/>
        <v>25112</v>
      </c>
      <c r="J97">
        <v>200</v>
      </c>
      <c r="K97" s="2">
        <f t="shared" si="6"/>
        <v>0.1</v>
      </c>
      <c r="L97" s="2" cm="1">
        <f t="array" ref="L97">+_xlfn.XLOOKUP(G97,'Variazioni mese finale'!A$7:A$81,_xlfn.XLOOKUP(H97,'Variazioni mese finale'!B$6:M$6,'Variazioni mese finale'!$B$7:$M$81))</f>
        <v>19.805</v>
      </c>
      <c r="M97" s="6">
        <f t="shared" si="7"/>
        <v>1.9805000000000001</v>
      </c>
      <c r="O97" s="2">
        <f>+K97*VLOOKUP(G97,'Indice consumi'!A$2:G$162,7,FALSE)</f>
        <v>0.16752945371692723</v>
      </c>
      <c r="P97" s="2">
        <f>+K97*VLOOKUP(I97,PaperPulpPrice[#All],3,FALSE)/VLOOKUP(I$2,PaperPulpPrice[#All],3,FALSE)</f>
        <v>9.7719332106253887E-2</v>
      </c>
    </row>
    <row r="98" spans="1:16" x14ac:dyDescent="0.35">
      <c r="A98">
        <v>97</v>
      </c>
      <c r="B98" t="s">
        <v>141</v>
      </c>
      <c r="C98" t="s">
        <v>33</v>
      </c>
      <c r="D98" t="s">
        <v>8</v>
      </c>
      <c r="E98" t="s">
        <v>8</v>
      </c>
      <c r="F98" t="s">
        <v>74</v>
      </c>
      <c r="G98">
        <v>1968</v>
      </c>
      <c r="H98" t="str">
        <f t="shared" si="4"/>
        <v>NOV</v>
      </c>
      <c r="I98" s="1">
        <f t="shared" si="5"/>
        <v>25143</v>
      </c>
      <c r="J98">
        <v>200</v>
      </c>
      <c r="K98" s="2">
        <f t="shared" si="6"/>
        <v>0.1</v>
      </c>
      <c r="L98" s="2" cm="1">
        <f t="array" ref="L98">+_xlfn.XLOOKUP(G98,'Variazioni mese finale'!A$7:A$81,_xlfn.XLOOKUP(H98,'Variazioni mese finale'!B$6:M$6,'Variazioni mese finale'!$B$7:$M$81))</f>
        <v>19.786000000000001</v>
      </c>
      <c r="M98" s="6">
        <f t="shared" si="7"/>
        <v>1.9786000000000001</v>
      </c>
      <c r="O98" s="2">
        <f>+K98*VLOOKUP(G98,'Indice consumi'!A$2:G$162,7,FALSE)</f>
        <v>0.16752945371692723</v>
      </c>
      <c r="P98" s="2">
        <f>+K98*VLOOKUP(I98,PaperPulpPrice[#All],3,FALSE)/VLOOKUP(I$2,PaperPulpPrice[#All],3,FALSE)</f>
        <v>9.7606491325973543E-2</v>
      </c>
    </row>
    <row r="99" spans="1:16" x14ac:dyDescent="0.35">
      <c r="A99">
        <v>98</v>
      </c>
      <c r="B99" t="s">
        <v>142</v>
      </c>
      <c r="C99" t="s">
        <v>11</v>
      </c>
      <c r="D99" t="s">
        <v>8</v>
      </c>
      <c r="E99" t="s">
        <v>8</v>
      </c>
      <c r="F99" t="s">
        <v>74</v>
      </c>
      <c r="G99">
        <v>1968</v>
      </c>
      <c r="H99" t="str">
        <f t="shared" si="4"/>
        <v>DIC</v>
      </c>
      <c r="I99" s="1">
        <f t="shared" si="5"/>
        <v>25173</v>
      </c>
      <c r="J99">
        <v>200</v>
      </c>
      <c r="K99" s="2">
        <f t="shared" si="6"/>
        <v>0.1</v>
      </c>
      <c r="L99" s="2" cm="1">
        <f t="array" ref="L99">+_xlfn.XLOOKUP(G99,'Variazioni mese finale'!A$7:A$81,_xlfn.XLOOKUP(H99,'Variazioni mese finale'!B$6:M$6,'Variazioni mese finale'!$B$7:$M$81))</f>
        <v>19.71</v>
      </c>
      <c r="M99" s="6">
        <f t="shared" si="7"/>
        <v>1.9710000000000001</v>
      </c>
      <c r="O99" s="2">
        <f>+K99*VLOOKUP(G99,'Indice consumi'!A$2:G$162,7,FALSE)</f>
        <v>0.16752945371692723</v>
      </c>
      <c r="P99" s="2">
        <f>+K99*VLOOKUP(I99,PaperPulpPrice[#All],3,FALSE)/VLOOKUP(I$2,PaperPulpPrice[#All],3,FALSE)</f>
        <v>9.7539693495732577E-2</v>
      </c>
    </row>
    <row r="100" spans="1:16" x14ac:dyDescent="0.35">
      <c r="A100">
        <v>99</v>
      </c>
      <c r="B100" t="s">
        <v>143</v>
      </c>
      <c r="C100" t="s">
        <v>22</v>
      </c>
      <c r="D100" t="s">
        <v>8</v>
      </c>
      <c r="E100" t="s">
        <v>8</v>
      </c>
      <c r="F100" t="s">
        <v>9</v>
      </c>
      <c r="G100">
        <v>1969</v>
      </c>
      <c r="H100" t="str">
        <f t="shared" si="4"/>
        <v>GEN</v>
      </c>
      <c r="I100" s="1">
        <f t="shared" si="5"/>
        <v>25204</v>
      </c>
      <c r="J100">
        <v>200</v>
      </c>
      <c r="K100" s="2">
        <f t="shared" si="6"/>
        <v>0.1</v>
      </c>
      <c r="L100" s="2" cm="1">
        <f t="array" ref="L100">+_xlfn.XLOOKUP(G100,'Variazioni mese finale'!A$7:A$81,_xlfn.XLOOKUP(H100,'Variazioni mese finale'!B$6:M$6,'Variazioni mese finale'!$B$7:$M$81))</f>
        <v>19.652999999999999</v>
      </c>
      <c r="M100" s="6">
        <f t="shared" si="7"/>
        <v>1.9653</v>
      </c>
      <c r="O100" s="2">
        <f>+K100*VLOOKUP(G100,'Indice consumi'!A$2:G$162,7,FALSE)</f>
        <v>0.17768981304755671</v>
      </c>
      <c r="P100" s="2">
        <f>+K100*VLOOKUP(I100,PaperPulpPrice[#All],3,FALSE)/VLOOKUP(I$2,PaperPulpPrice[#All],3,FALSE)</f>
        <v>9.7515937405445938E-2</v>
      </c>
    </row>
    <row r="101" spans="1:16" x14ac:dyDescent="0.35">
      <c r="A101">
        <v>100</v>
      </c>
      <c r="B101" t="s">
        <v>144</v>
      </c>
      <c r="C101" t="s">
        <v>14</v>
      </c>
      <c r="D101" t="s">
        <v>8</v>
      </c>
      <c r="E101" t="s">
        <v>8</v>
      </c>
      <c r="F101" t="s">
        <v>9</v>
      </c>
      <c r="G101">
        <v>1969</v>
      </c>
      <c r="H101" t="str">
        <f t="shared" si="4"/>
        <v>FEB</v>
      </c>
      <c r="I101" s="1">
        <f t="shared" si="5"/>
        <v>25235</v>
      </c>
      <c r="J101">
        <v>200</v>
      </c>
      <c r="K101" s="2">
        <f t="shared" si="6"/>
        <v>0.1</v>
      </c>
      <c r="L101" s="2" cm="1">
        <f t="array" ref="L101">+_xlfn.XLOOKUP(G101,'Variazioni mese finale'!A$7:A$81,_xlfn.XLOOKUP(H101,'Variazioni mese finale'!B$6:M$6,'Variazioni mese finale'!$B$7:$M$81))</f>
        <v>19.652999999999999</v>
      </c>
      <c r="M101" s="6">
        <f t="shared" si="7"/>
        <v>1.9653</v>
      </c>
      <c r="O101" s="2">
        <f>+K101*VLOOKUP(G101,'Indice consumi'!A$2:G$162,7,FALSE)</f>
        <v>0.17768981304755671</v>
      </c>
      <c r="P101" s="2">
        <f>+K101*VLOOKUP(I101,PaperPulpPrice[#All],3,FALSE)/VLOOKUP(I$2,PaperPulpPrice[#All],3,FALSE)</f>
        <v>9.7257091735766216E-2</v>
      </c>
    </row>
    <row r="102" spans="1:16" x14ac:dyDescent="0.35">
      <c r="A102">
        <v>101</v>
      </c>
      <c r="B102" t="s">
        <v>145</v>
      </c>
      <c r="C102" t="s">
        <v>24</v>
      </c>
      <c r="D102" t="s">
        <v>8</v>
      </c>
      <c r="E102" t="s">
        <v>8</v>
      </c>
      <c r="F102" t="s">
        <v>146</v>
      </c>
      <c r="G102">
        <v>1969</v>
      </c>
      <c r="H102" t="str">
        <f t="shared" si="4"/>
        <v>MAR</v>
      </c>
      <c r="I102" s="1">
        <f t="shared" si="5"/>
        <v>25263</v>
      </c>
      <c r="J102">
        <v>200</v>
      </c>
      <c r="K102" s="2">
        <f t="shared" si="6"/>
        <v>0.1</v>
      </c>
      <c r="L102" s="2" cm="1">
        <f t="array" ref="L102">+_xlfn.XLOOKUP(G102,'Variazioni mese finale'!A$7:A$81,_xlfn.XLOOKUP(H102,'Variazioni mese finale'!B$6:M$6,'Variazioni mese finale'!$B$7:$M$81))</f>
        <v>19.577999999999999</v>
      </c>
      <c r="M102" s="6">
        <f t="shared" si="7"/>
        <v>1.9578</v>
      </c>
      <c r="O102" s="2">
        <f>+K102*VLOOKUP(G102,'Indice consumi'!A$2:G$162,7,FALSE)</f>
        <v>0.17768981304755671</v>
      </c>
      <c r="P102" s="2">
        <f>+K102*VLOOKUP(I102,PaperPulpPrice[#All],3,FALSE)/VLOOKUP(I$2,PaperPulpPrice[#All],3,FALSE)</f>
        <v>9.6840945953998114E-2</v>
      </c>
    </row>
    <row r="103" spans="1:16" x14ac:dyDescent="0.35">
      <c r="A103">
        <v>102</v>
      </c>
      <c r="B103" t="s">
        <v>147</v>
      </c>
      <c r="C103" t="s">
        <v>16</v>
      </c>
      <c r="D103" t="s">
        <v>8</v>
      </c>
      <c r="E103" t="s">
        <v>8</v>
      </c>
      <c r="F103" t="s">
        <v>146</v>
      </c>
      <c r="G103">
        <v>1969</v>
      </c>
      <c r="H103" t="str">
        <f t="shared" si="4"/>
        <v>APR</v>
      </c>
      <c r="I103" s="1">
        <f t="shared" si="5"/>
        <v>25294</v>
      </c>
      <c r="J103">
        <v>200</v>
      </c>
      <c r="K103" s="2">
        <f t="shared" si="6"/>
        <v>0.1</v>
      </c>
      <c r="L103" s="2" cm="1">
        <f t="array" ref="L103">+_xlfn.XLOOKUP(G103,'Variazioni mese finale'!A$7:A$81,_xlfn.XLOOKUP(H103,'Variazioni mese finale'!B$6:M$6,'Variazioni mese finale'!$B$7:$M$81))</f>
        <v>19.484999999999999</v>
      </c>
      <c r="M103" s="6">
        <f t="shared" si="7"/>
        <v>1.9485000000000001</v>
      </c>
      <c r="O103" s="2">
        <f>+K103*VLOOKUP(G103,'Indice consumi'!A$2:G$162,7,FALSE)</f>
        <v>0.17768981304755671</v>
      </c>
      <c r="P103" s="2">
        <f>+K103*VLOOKUP(I103,PaperPulpPrice[#All],3,FALSE)/VLOOKUP(I$2,PaperPulpPrice[#All],3,FALSE)</f>
        <v>9.7046638302431446E-2</v>
      </c>
    </row>
    <row r="104" spans="1:16" x14ac:dyDescent="0.35">
      <c r="A104">
        <v>103</v>
      </c>
      <c r="B104" t="s">
        <v>148</v>
      </c>
      <c r="C104" t="s">
        <v>27</v>
      </c>
      <c r="D104" t="s">
        <v>8</v>
      </c>
      <c r="E104" t="s">
        <v>8</v>
      </c>
      <c r="F104" t="s">
        <v>149</v>
      </c>
      <c r="G104">
        <v>1969</v>
      </c>
      <c r="H104" t="str">
        <f t="shared" si="4"/>
        <v>MAG</v>
      </c>
      <c r="I104" s="1">
        <f t="shared" si="5"/>
        <v>25324</v>
      </c>
      <c r="J104">
        <v>200</v>
      </c>
      <c r="K104" s="2">
        <f t="shared" si="6"/>
        <v>0.1</v>
      </c>
      <c r="L104" s="2" cm="1">
        <f t="array" ref="L104">+_xlfn.XLOOKUP(G104,'Variazioni mese finale'!A$7:A$81,_xlfn.XLOOKUP(H104,'Variazioni mese finale'!B$6:M$6,'Variazioni mese finale'!$B$7:$M$81))</f>
        <v>19.448</v>
      </c>
      <c r="M104" s="6">
        <f t="shared" si="7"/>
        <v>1.9448000000000001</v>
      </c>
      <c r="O104" s="2">
        <f>+K104*VLOOKUP(G104,'Indice consumi'!A$2:G$162,7,FALSE)</f>
        <v>0.17768981304755671</v>
      </c>
      <c r="P104" s="2">
        <f>+K104*VLOOKUP(I104,PaperPulpPrice[#All],3,FALSE)/VLOOKUP(I$2,PaperPulpPrice[#All],3,FALSE)</f>
        <v>9.6873779611503397E-2</v>
      </c>
    </row>
    <row r="105" spans="1:16" x14ac:dyDescent="0.35">
      <c r="A105">
        <v>104</v>
      </c>
      <c r="B105" t="s">
        <v>150</v>
      </c>
      <c r="C105" t="s">
        <v>18</v>
      </c>
      <c r="D105" t="s">
        <v>8</v>
      </c>
      <c r="E105" t="s">
        <v>8</v>
      </c>
      <c r="F105" t="s">
        <v>9</v>
      </c>
      <c r="G105">
        <v>1969</v>
      </c>
      <c r="H105" t="str">
        <f t="shared" si="4"/>
        <v>GIU</v>
      </c>
      <c r="I105" s="1">
        <f t="shared" si="5"/>
        <v>25355</v>
      </c>
      <c r="J105">
        <v>200</v>
      </c>
      <c r="K105" s="2">
        <f t="shared" si="6"/>
        <v>0.1</v>
      </c>
      <c r="L105" s="2" cm="1">
        <f t="array" ref="L105">+_xlfn.XLOOKUP(G105,'Variazioni mese finale'!A$7:A$81,_xlfn.XLOOKUP(H105,'Variazioni mese finale'!B$6:M$6,'Variazioni mese finale'!$B$7:$M$81))</f>
        <v>19.373999999999999</v>
      </c>
      <c r="M105" s="6">
        <f t="shared" si="7"/>
        <v>1.9374</v>
      </c>
      <c r="O105" s="2">
        <f>+K105*VLOOKUP(G105,'Indice consumi'!A$2:G$162,7,FALSE)</f>
        <v>0.17768981304755671</v>
      </c>
      <c r="P105" s="2">
        <f>+K105*VLOOKUP(I105,PaperPulpPrice[#All],3,FALSE)/VLOOKUP(I$2,PaperPulpPrice[#All],3,FALSE)</f>
        <v>9.7067998735377206E-2</v>
      </c>
    </row>
    <row r="106" spans="1:16" x14ac:dyDescent="0.35">
      <c r="A106">
        <v>105</v>
      </c>
      <c r="B106" t="s">
        <v>151</v>
      </c>
      <c r="C106" t="s">
        <v>30</v>
      </c>
      <c r="D106" t="s">
        <v>8</v>
      </c>
      <c r="E106" t="s">
        <v>8</v>
      </c>
      <c r="F106" t="s">
        <v>9</v>
      </c>
      <c r="G106">
        <v>1969</v>
      </c>
      <c r="H106" t="str">
        <f t="shared" si="4"/>
        <v>LUG</v>
      </c>
      <c r="I106" s="1">
        <f t="shared" si="5"/>
        <v>25385</v>
      </c>
      <c r="J106">
        <v>200</v>
      </c>
      <c r="K106" s="2">
        <f t="shared" si="6"/>
        <v>0.1</v>
      </c>
      <c r="L106" s="2" cm="1">
        <f t="array" ref="L106">+_xlfn.XLOOKUP(G106,'Variazioni mese finale'!A$7:A$81,_xlfn.XLOOKUP(H106,'Variazioni mese finale'!B$6:M$6,'Variazioni mese finale'!$B$7:$M$81))</f>
        <v>19.247</v>
      </c>
      <c r="M106" s="6">
        <f t="shared" si="7"/>
        <v>1.9247000000000001</v>
      </c>
      <c r="O106" s="2">
        <f>+K106*VLOOKUP(G106,'Indice consumi'!A$2:G$162,7,FALSE)</f>
        <v>0.17768981304755671</v>
      </c>
      <c r="P106" s="2">
        <f>+K106*VLOOKUP(I106,PaperPulpPrice[#All],3,FALSE)/VLOOKUP(I$2,PaperPulpPrice[#All],3,FALSE)</f>
        <v>9.6883957939577006E-2</v>
      </c>
    </row>
    <row r="107" spans="1:16" x14ac:dyDescent="0.35">
      <c r="A107">
        <v>106</v>
      </c>
      <c r="B107" t="s">
        <v>152</v>
      </c>
      <c r="C107" t="s">
        <v>50</v>
      </c>
      <c r="D107" t="s">
        <v>8</v>
      </c>
      <c r="E107" t="s">
        <v>8</v>
      </c>
      <c r="F107" t="s">
        <v>153</v>
      </c>
      <c r="G107">
        <v>1969</v>
      </c>
      <c r="H107" t="str">
        <f t="shared" si="4"/>
        <v>AGO</v>
      </c>
      <c r="I107" s="1">
        <f t="shared" si="5"/>
        <v>25416</v>
      </c>
      <c r="J107">
        <v>200</v>
      </c>
      <c r="K107" s="2">
        <f t="shared" si="6"/>
        <v>0.1</v>
      </c>
      <c r="L107" s="2" cm="1">
        <f t="array" ref="L107">+_xlfn.XLOOKUP(G107,'Variazioni mese finale'!A$7:A$81,_xlfn.XLOOKUP(H107,'Variazioni mese finale'!B$6:M$6,'Variazioni mese finale'!$B$7:$M$81))</f>
        <v>19.193000000000001</v>
      </c>
      <c r="M107" s="6">
        <f t="shared" si="7"/>
        <v>1.9193000000000002</v>
      </c>
      <c r="O107" s="2">
        <f>+K107*VLOOKUP(G107,'Indice consumi'!A$2:G$162,7,FALSE)</f>
        <v>0.17768981304755671</v>
      </c>
      <c r="P107" s="2">
        <f>+K107*VLOOKUP(I107,PaperPulpPrice[#All],3,FALSE)/VLOOKUP(I$2,PaperPulpPrice[#All],3,FALSE)</f>
        <v>9.6874088014266099E-2</v>
      </c>
    </row>
    <row r="108" spans="1:16" x14ac:dyDescent="0.35">
      <c r="A108">
        <v>107</v>
      </c>
      <c r="B108" t="s">
        <v>154</v>
      </c>
      <c r="C108" t="s">
        <v>20</v>
      </c>
      <c r="D108" t="s">
        <v>8</v>
      </c>
      <c r="E108" t="s">
        <v>8</v>
      </c>
      <c r="F108" t="s">
        <v>155</v>
      </c>
      <c r="G108">
        <v>1969</v>
      </c>
      <c r="H108" t="str">
        <f t="shared" si="4"/>
        <v>SET</v>
      </c>
      <c r="I108" s="1">
        <f t="shared" si="5"/>
        <v>25447</v>
      </c>
      <c r="J108">
        <v>200</v>
      </c>
      <c r="K108" s="2">
        <f t="shared" si="6"/>
        <v>0.1</v>
      </c>
      <c r="L108" s="2" cm="1">
        <f t="array" ref="L108">+_xlfn.XLOOKUP(G108,'Variazioni mese finale'!A$7:A$81,_xlfn.XLOOKUP(H108,'Variazioni mese finale'!B$6:M$6,'Variazioni mese finale'!$B$7:$M$81))</f>
        <v>19.138999999999999</v>
      </c>
      <c r="M108" s="6">
        <f t="shared" si="7"/>
        <v>1.9138999999999999</v>
      </c>
      <c r="O108" s="2">
        <f>+K108*VLOOKUP(G108,'Indice consumi'!A$2:G$162,7,FALSE)</f>
        <v>0.17768981304755671</v>
      </c>
      <c r="P108" s="2">
        <f>+K108*VLOOKUP(I108,PaperPulpPrice[#All],3,FALSE)/VLOOKUP(I$2,PaperPulpPrice[#All],3,FALSE)</f>
        <v>9.6691702820582953E-2</v>
      </c>
    </row>
    <row r="109" spans="1:16" x14ac:dyDescent="0.35">
      <c r="A109">
        <v>108</v>
      </c>
      <c r="B109" t="s">
        <v>156</v>
      </c>
      <c r="C109" t="s">
        <v>7</v>
      </c>
      <c r="D109" t="s">
        <v>8</v>
      </c>
      <c r="E109" t="s">
        <v>8</v>
      </c>
      <c r="F109" t="s">
        <v>157</v>
      </c>
      <c r="G109">
        <v>1969</v>
      </c>
      <c r="H109" t="str">
        <f t="shared" si="4"/>
        <v>OTT</v>
      </c>
      <c r="I109" s="1">
        <f t="shared" si="5"/>
        <v>25477</v>
      </c>
      <c r="J109">
        <v>200</v>
      </c>
      <c r="K109" s="2">
        <f t="shared" si="6"/>
        <v>0.1</v>
      </c>
      <c r="L109" s="2" cm="1">
        <f t="array" ref="L109">+_xlfn.XLOOKUP(G109,'Variazioni mese finale'!A$7:A$81,_xlfn.XLOOKUP(H109,'Variazioni mese finale'!B$6:M$6,'Variazioni mese finale'!$B$7:$M$81))</f>
        <v>19.05</v>
      </c>
      <c r="M109" s="6">
        <f t="shared" si="7"/>
        <v>1.9050000000000002</v>
      </c>
      <c r="O109" s="2">
        <f>+K109*VLOOKUP(G109,'Indice consumi'!A$2:G$162,7,FALSE)</f>
        <v>0.17768981304755671</v>
      </c>
      <c r="P109" s="2">
        <f>+K109*VLOOKUP(I109,PaperPulpPrice[#All],3,FALSE)/VLOOKUP(I$2,PaperPulpPrice[#All],3,FALSE)</f>
        <v>9.6897223819160314E-2</v>
      </c>
    </row>
    <row r="110" spans="1:16" x14ac:dyDescent="0.35">
      <c r="A110">
        <v>109</v>
      </c>
      <c r="B110" t="s">
        <v>158</v>
      </c>
      <c r="C110" t="s">
        <v>33</v>
      </c>
      <c r="D110" t="s">
        <v>8</v>
      </c>
      <c r="E110" t="s">
        <v>8</v>
      </c>
      <c r="F110" t="s">
        <v>159</v>
      </c>
      <c r="G110">
        <v>1969</v>
      </c>
      <c r="H110" t="str">
        <f t="shared" si="4"/>
        <v>NOV</v>
      </c>
      <c r="I110" s="1">
        <f t="shared" si="5"/>
        <v>25508</v>
      </c>
      <c r="J110">
        <v>200</v>
      </c>
      <c r="K110" s="2">
        <f t="shared" si="6"/>
        <v>0.1</v>
      </c>
      <c r="L110" s="2" cm="1">
        <f t="array" ref="L110">+_xlfn.XLOOKUP(G110,'Variazioni mese finale'!A$7:A$81,_xlfn.XLOOKUP(H110,'Variazioni mese finale'!B$6:M$6,'Variazioni mese finale'!$B$7:$M$81))</f>
        <v>18.98</v>
      </c>
      <c r="M110" s="6">
        <f t="shared" si="7"/>
        <v>1.8980000000000001</v>
      </c>
      <c r="O110" s="2">
        <f>+K110*VLOOKUP(G110,'Indice consumi'!A$2:G$162,7,FALSE)</f>
        <v>0.17768981304755671</v>
      </c>
      <c r="P110" s="2">
        <f>+K110*VLOOKUP(I110,PaperPulpPrice[#All],3,FALSE)/VLOOKUP(I$2,PaperPulpPrice[#All],3,FALSE)</f>
        <v>9.7226327598261192E-2</v>
      </c>
    </row>
    <row r="111" spans="1:16" x14ac:dyDescent="0.35">
      <c r="A111">
        <v>110</v>
      </c>
      <c r="B111" t="s">
        <v>160</v>
      </c>
      <c r="C111" t="s">
        <v>11</v>
      </c>
      <c r="D111" t="s">
        <v>8</v>
      </c>
      <c r="E111" t="s">
        <v>8</v>
      </c>
      <c r="F111" t="s">
        <v>146</v>
      </c>
      <c r="G111">
        <v>1969</v>
      </c>
      <c r="H111" t="str">
        <f t="shared" si="4"/>
        <v>DIC</v>
      </c>
      <c r="I111" s="1">
        <f t="shared" si="5"/>
        <v>25538</v>
      </c>
      <c r="J111">
        <v>200</v>
      </c>
      <c r="K111" s="2">
        <f t="shared" si="6"/>
        <v>0.1</v>
      </c>
      <c r="L111" s="2" cm="1">
        <f t="array" ref="L111">+_xlfn.XLOOKUP(G111,'Variazioni mese finale'!A$7:A$81,_xlfn.XLOOKUP(H111,'Variazioni mese finale'!B$6:M$6,'Variazioni mese finale'!$B$7:$M$81))</f>
        <v>18.891999999999999</v>
      </c>
      <c r="M111" s="6">
        <f t="shared" si="7"/>
        <v>1.8892</v>
      </c>
      <c r="O111" s="2">
        <f>+K111*VLOOKUP(G111,'Indice consumi'!A$2:G$162,7,FALSE)</f>
        <v>0.17768981304755671</v>
      </c>
      <c r="P111" s="2">
        <f>+K111*VLOOKUP(I111,PaperPulpPrice[#All],3,FALSE)/VLOOKUP(I$2,PaperPulpPrice[#All],3,FALSE)</f>
        <v>9.7082244248701322E-2</v>
      </c>
    </row>
    <row r="112" spans="1:16" x14ac:dyDescent="0.35">
      <c r="A112">
        <v>111</v>
      </c>
      <c r="B112" t="s">
        <v>161</v>
      </c>
      <c r="C112" t="s">
        <v>22</v>
      </c>
      <c r="D112" t="s">
        <v>8</v>
      </c>
      <c r="E112" t="s">
        <v>8</v>
      </c>
      <c r="F112" t="s">
        <v>146</v>
      </c>
      <c r="G112">
        <v>1970</v>
      </c>
      <c r="H112" t="str">
        <f t="shared" si="4"/>
        <v>GEN</v>
      </c>
      <c r="I112" s="1">
        <f t="shared" si="5"/>
        <v>25569</v>
      </c>
      <c r="J112">
        <v>200</v>
      </c>
      <c r="K112" s="2">
        <f t="shared" si="6"/>
        <v>0.1</v>
      </c>
      <c r="L112" s="2" cm="1">
        <f t="array" ref="L112">+_xlfn.XLOOKUP(G112,'Variazioni mese finale'!A$7:A$81,_xlfn.XLOOKUP(H112,'Variazioni mese finale'!B$6:M$6,'Variazioni mese finale'!$B$7:$M$81))</f>
        <v>18.788</v>
      </c>
      <c r="M112" s="6">
        <f t="shared" si="7"/>
        <v>1.8788</v>
      </c>
      <c r="O112" s="2">
        <f>+K112*VLOOKUP(G112,'Indice consumi'!A$2:G$162,7,FALSE)</f>
        <v>0.19228432661384642</v>
      </c>
      <c r="P112" s="2">
        <f>+K112*VLOOKUP(I112,PaperPulpPrice[#All],3,FALSE)/VLOOKUP(I$2,PaperPulpPrice[#All],3,FALSE)</f>
        <v>0.10332207479841046</v>
      </c>
    </row>
    <row r="113" spans="1:16" x14ac:dyDescent="0.35">
      <c r="A113">
        <v>112</v>
      </c>
      <c r="B113" t="s">
        <v>162</v>
      </c>
      <c r="C113" t="s">
        <v>14</v>
      </c>
      <c r="D113" t="s">
        <v>8</v>
      </c>
      <c r="E113" t="s">
        <v>8</v>
      </c>
      <c r="F113" t="s">
        <v>146</v>
      </c>
      <c r="G113">
        <v>1970</v>
      </c>
      <c r="H113" t="str">
        <f t="shared" si="4"/>
        <v>FEB</v>
      </c>
      <c r="I113" s="1">
        <f t="shared" si="5"/>
        <v>25600</v>
      </c>
      <c r="J113">
        <v>200</v>
      </c>
      <c r="K113" s="2">
        <f t="shared" si="6"/>
        <v>0.1</v>
      </c>
      <c r="L113" s="2" cm="1">
        <f t="array" ref="L113">+_xlfn.XLOOKUP(G113,'Variazioni mese finale'!A$7:A$81,_xlfn.XLOOKUP(H113,'Variazioni mese finale'!B$6:M$6,'Variazioni mese finale'!$B$7:$M$81))</f>
        <v>18.651</v>
      </c>
      <c r="M113" s="6">
        <f t="shared" si="7"/>
        <v>1.8651</v>
      </c>
      <c r="O113" s="2">
        <f>+K113*VLOOKUP(G113,'Indice consumi'!A$2:G$162,7,FALSE)</f>
        <v>0.19228432661384642</v>
      </c>
      <c r="P113" s="2">
        <f>+K113*VLOOKUP(I113,PaperPulpPrice[#All],3,FALSE)/VLOOKUP(I$2,PaperPulpPrice[#All],3,FALSE)</f>
        <v>0.10327266942018173</v>
      </c>
    </row>
    <row r="114" spans="1:16" x14ac:dyDescent="0.35">
      <c r="A114">
        <v>113</v>
      </c>
      <c r="B114" t="s">
        <v>163</v>
      </c>
      <c r="C114" t="s">
        <v>24</v>
      </c>
      <c r="D114" t="s">
        <v>8</v>
      </c>
      <c r="E114" t="s">
        <v>8</v>
      </c>
      <c r="F114" t="s">
        <v>164</v>
      </c>
      <c r="G114">
        <v>1970</v>
      </c>
      <c r="H114" t="str">
        <f t="shared" si="4"/>
        <v>MAR</v>
      </c>
      <c r="I114" s="1">
        <f t="shared" si="5"/>
        <v>25628</v>
      </c>
      <c r="J114">
        <v>200</v>
      </c>
      <c r="K114" s="2">
        <f t="shared" si="6"/>
        <v>0.1</v>
      </c>
      <c r="L114" s="2" cm="1">
        <f t="array" ref="L114">+_xlfn.XLOOKUP(G114,'Variazioni mese finale'!A$7:A$81,_xlfn.XLOOKUP(H114,'Variazioni mese finale'!B$6:M$6,'Variazioni mese finale'!$B$7:$M$81))</f>
        <v>18.600999999999999</v>
      </c>
      <c r="M114" s="6">
        <f t="shared" si="7"/>
        <v>1.8601000000000001</v>
      </c>
      <c r="O114" s="2">
        <f>+K114*VLOOKUP(G114,'Indice consumi'!A$2:G$162,7,FALSE)</f>
        <v>0.19228432661384642</v>
      </c>
      <c r="P114" s="2">
        <f>+K114*VLOOKUP(I114,PaperPulpPrice[#All],3,FALSE)/VLOOKUP(I$2,PaperPulpPrice[#All],3,FALSE)</f>
        <v>0.10336396685470553</v>
      </c>
    </row>
    <row r="115" spans="1:16" x14ac:dyDescent="0.35">
      <c r="A115">
        <v>114</v>
      </c>
      <c r="B115" t="s">
        <v>165</v>
      </c>
      <c r="C115" t="s">
        <v>16</v>
      </c>
      <c r="D115" t="s">
        <v>8</v>
      </c>
      <c r="E115" t="s">
        <v>8</v>
      </c>
      <c r="F115" t="s">
        <v>9</v>
      </c>
      <c r="G115">
        <v>1970</v>
      </c>
      <c r="H115" t="str">
        <f t="shared" si="4"/>
        <v>APR</v>
      </c>
      <c r="I115" s="1">
        <f t="shared" si="5"/>
        <v>25659</v>
      </c>
      <c r="J115">
        <v>200</v>
      </c>
      <c r="K115" s="2">
        <f t="shared" si="6"/>
        <v>0.1</v>
      </c>
      <c r="L115" s="2" cm="1">
        <f t="array" ref="L115">+_xlfn.XLOOKUP(G115,'Variazioni mese finale'!A$7:A$81,_xlfn.XLOOKUP(H115,'Variazioni mese finale'!B$6:M$6,'Variazioni mese finale'!$B$7:$M$81))</f>
        <v>18.516999999999999</v>
      </c>
      <c r="M115" s="6">
        <f t="shared" si="7"/>
        <v>1.8517000000000001</v>
      </c>
      <c r="O115" s="2">
        <f>+K115*VLOOKUP(G115,'Indice consumi'!A$2:G$162,7,FALSE)</f>
        <v>0.19228432661384642</v>
      </c>
      <c r="P115" s="2">
        <f>+K115*VLOOKUP(I115,PaperPulpPrice[#All],3,FALSE)/VLOOKUP(I$2,PaperPulpPrice[#All],3,FALSE)</f>
        <v>0.10371533422132563</v>
      </c>
    </row>
    <row r="116" spans="1:16" x14ac:dyDescent="0.35">
      <c r="A116">
        <v>115</v>
      </c>
      <c r="B116" t="s">
        <v>166</v>
      </c>
      <c r="C116" t="s">
        <v>27</v>
      </c>
      <c r="D116" t="s">
        <v>8</v>
      </c>
      <c r="E116" t="s">
        <v>8</v>
      </c>
      <c r="F116" t="s">
        <v>9</v>
      </c>
      <c r="G116">
        <v>1970</v>
      </c>
      <c r="H116" t="str">
        <f t="shared" si="4"/>
        <v>MAG</v>
      </c>
      <c r="I116" s="1">
        <f t="shared" si="5"/>
        <v>25689</v>
      </c>
      <c r="J116">
        <v>200</v>
      </c>
      <c r="K116" s="2">
        <f t="shared" si="6"/>
        <v>0.1</v>
      </c>
      <c r="L116" s="2" cm="1">
        <f t="array" ref="L116">+_xlfn.XLOOKUP(G116,'Variazioni mese finale'!A$7:A$81,_xlfn.XLOOKUP(H116,'Variazioni mese finale'!B$6:M$6,'Variazioni mese finale'!$B$7:$M$81))</f>
        <v>18.45</v>
      </c>
      <c r="M116" s="6">
        <f t="shared" si="7"/>
        <v>1.845</v>
      </c>
      <c r="O116" s="2">
        <f>+K116*VLOOKUP(G116,'Indice consumi'!A$2:G$162,7,FALSE)</f>
        <v>0.19228432661384642</v>
      </c>
      <c r="P116" s="2">
        <f>+K116*VLOOKUP(I116,PaperPulpPrice[#All],3,FALSE)/VLOOKUP(I$2,PaperPulpPrice[#All],3,FALSE)</f>
        <v>0.1033578862926821</v>
      </c>
    </row>
    <row r="117" spans="1:16" x14ac:dyDescent="0.35">
      <c r="A117">
        <v>116</v>
      </c>
      <c r="B117" t="s">
        <v>167</v>
      </c>
      <c r="C117" t="s">
        <v>18</v>
      </c>
      <c r="D117" t="s">
        <v>8</v>
      </c>
      <c r="E117" t="s">
        <v>8</v>
      </c>
      <c r="F117" t="s">
        <v>168</v>
      </c>
      <c r="G117">
        <v>1970</v>
      </c>
      <c r="H117" t="str">
        <f t="shared" si="4"/>
        <v>GIU</v>
      </c>
      <c r="I117" s="1">
        <f t="shared" si="5"/>
        <v>25720</v>
      </c>
      <c r="J117">
        <v>200</v>
      </c>
      <c r="K117" s="2">
        <f t="shared" si="6"/>
        <v>0.1</v>
      </c>
      <c r="L117" s="2" cm="1">
        <f t="array" ref="L117">+_xlfn.XLOOKUP(G117,'Variazioni mese finale'!A$7:A$81,_xlfn.XLOOKUP(H117,'Variazioni mese finale'!B$6:M$6,'Variazioni mese finale'!$B$7:$M$81))</f>
        <v>18.417000000000002</v>
      </c>
      <c r="M117" s="6">
        <f t="shared" si="7"/>
        <v>1.8417000000000003</v>
      </c>
      <c r="O117" s="2">
        <f>+K117*VLOOKUP(G117,'Indice consumi'!A$2:G$162,7,FALSE)</f>
        <v>0.19228432661384642</v>
      </c>
      <c r="P117" s="2">
        <f>+K117*VLOOKUP(I117,PaperPulpPrice[#All],3,FALSE)/VLOOKUP(I$2,PaperPulpPrice[#All],3,FALSE)</f>
        <v>0.10336215904531927</v>
      </c>
    </row>
    <row r="118" spans="1:16" x14ac:dyDescent="0.35">
      <c r="A118">
        <v>117</v>
      </c>
      <c r="B118" t="s">
        <v>169</v>
      </c>
      <c r="C118" t="s">
        <v>30</v>
      </c>
      <c r="D118" t="s">
        <v>8</v>
      </c>
      <c r="E118" t="s">
        <v>8</v>
      </c>
      <c r="F118" t="s">
        <v>170</v>
      </c>
      <c r="G118">
        <v>1970</v>
      </c>
      <c r="H118" t="str">
        <f t="shared" si="4"/>
        <v>LUG</v>
      </c>
      <c r="I118" s="1">
        <f t="shared" si="5"/>
        <v>25750</v>
      </c>
      <c r="J118">
        <v>250</v>
      </c>
      <c r="K118" s="2">
        <f t="shared" si="6"/>
        <v>0.13</v>
      </c>
      <c r="L118" s="2" cm="1">
        <f t="array" ref="L118">+_xlfn.XLOOKUP(G118,'Variazioni mese finale'!A$7:A$81,_xlfn.XLOOKUP(H118,'Variazioni mese finale'!B$6:M$6,'Variazioni mese finale'!$B$7:$M$81))</f>
        <v>18.384</v>
      </c>
      <c r="M118" s="6">
        <f t="shared" si="7"/>
        <v>2.38992</v>
      </c>
      <c r="O118" s="2">
        <f>+K118*VLOOKUP(G118,'Indice consumi'!A$2:G$162,7,FALSE)</f>
        <v>0.24996962459800032</v>
      </c>
      <c r="P118" s="2">
        <f>+K118*VLOOKUP(I118,PaperPulpPrice[#All],3,FALSE)/VLOOKUP(I$2,PaperPulpPrice[#All],3,FALSE)</f>
        <v>0.141011878528016</v>
      </c>
    </row>
    <row r="119" spans="1:16" x14ac:dyDescent="0.35">
      <c r="A119">
        <v>118</v>
      </c>
      <c r="B119" t="s">
        <v>171</v>
      </c>
      <c r="C119" t="s">
        <v>50</v>
      </c>
      <c r="D119" t="s">
        <v>8</v>
      </c>
      <c r="E119" t="s">
        <v>8</v>
      </c>
      <c r="F119" t="s">
        <v>146</v>
      </c>
      <c r="G119">
        <v>1970</v>
      </c>
      <c r="H119" t="str">
        <f t="shared" si="4"/>
        <v>AGO</v>
      </c>
      <c r="I119" s="1">
        <f t="shared" si="5"/>
        <v>25781</v>
      </c>
      <c r="J119">
        <v>250</v>
      </c>
      <c r="K119" s="2">
        <f t="shared" si="6"/>
        <v>0.13</v>
      </c>
      <c r="L119" s="2" cm="1">
        <f t="array" ref="L119">+_xlfn.XLOOKUP(G119,'Variazioni mese finale'!A$7:A$81,_xlfn.XLOOKUP(H119,'Variazioni mese finale'!B$6:M$6,'Variazioni mese finale'!$B$7:$M$81))</f>
        <v>18.335000000000001</v>
      </c>
      <c r="M119" s="6">
        <f t="shared" si="7"/>
        <v>2.3835500000000001</v>
      </c>
      <c r="O119" s="2">
        <f>+K119*VLOOKUP(G119,'Indice consumi'!A$2:G$162,7,FALSE)</f>
        <v>0.24996962459800032</v>
      </c>
      <c r="P119" s="2">
        <f>+K119*VLOOKUP(I119,PaperPulpPrice[#All],3,FALSE)/VLOOKUP(I$2,PaperPulpPrice[#All],3,FALSE)</f>
        <v>0.14132279753389754</v>
      </c>
    </row>
    <row r="120" spans="1:16" x14ac:dyDescent="0.35">
      <c r="A120">
        <v>119</v>
      </c>
      <c r="B120" t="s">
        <v>172</v>
      </c>
      <c r="C120" t="s">
        <v>20</v>
      </c>
      <c r="D120" t="s">
        <v>8</v>
      </c>
      <c r="E120" t="s">
        <v>8</v>
      </c>
      <c r="F120" t="s">
        <v>146</v>
      </c>
      <c r="G120">
        <v>1970</v>
      </c>
      <c r="H120" t="str">
        <f t="shared" si="4"/>
        <v>SET</v>
      </c>
      <c r="I120" s="1">
        <f t="shared" si="5"/>
        <v>25812</v>
      </c>
      <c r="J120">
        <v>250</v>
      </c>
      <c r="K120" s="2">
        <f t="shared" si="6"/>
        <v>0.13</v>
      </c>
      <c r="L120" s="2" cm="1">
        <f t="array" ref="L120">+_xlfn.XLOOKUP(G120,'Variazioni mese finale'!A$7:A$81,_xlfn.XLOOKUP(H120,'Variazioni mese finale'!B$6:M$6,'Variazioni mese finale'!$B$7:$M$81))</f>
        <v>18.187999999999999</v>
      </c>
      <c r="M120" s="6">
        <f t="shared" si="7"/>
        <v>2.3644400000000001</v>
      </c>
      <c r="O120" s="2">
        <f>+K120*VLOOKUP(G120,'Indice consumi'!A$2:G$162,7,FALSE)</f>
        <v>0.24996962459800032</v>
      </c>
      <c r="P120" s="2">
        <f>+K120*VLOOKUP(I120,PaperPulpPrice[#All],3,FALSE)/VLOOKUP(I$2,PaperPulpPrice[#All],3,FALSE)</f>
        <v>0.14197762056174454</v>
      </c>
    </row>
    <row r="121" spans="1:16" x14ac:dyDescent="0.35">
      <c r="A121">
        <v>120</v>
      </c>
      <c r="B121" t="s">
        <v>173</v>
      </c>
      <c r="C121" t="s">
        <v>7</v>
      </c>
      <c r="D121" t="s">
        <v>8</v>
      </c>
      <c r="E121" t="s">
        <v>8</v>
      </c>
      <c r="F121" t="s">
        <v>174</v>
      </c>
      <c r="G121">
        <v>1970</v>
      </c>
      <c r="H121" t="str">
        <f t="shared" si="4"/>
        <v>OTT</v>
      </c>
      <c r="I121" s="1">
        <f t="shared" si="5"/>
        <v>25842</v>
      </c>
      <c r="J121">
        <v>250</v>
      </c>
      <c r="K121" s="2">
        <f t="shared" si="6"/>
        <v>0.13</v>
      </c>
      <c r="L121" s="2" cm="1">
        <f t="array" ref="L121">+_xlfn.XLOOKUP(G121,'Variazioni mese finale'!A$7:A$81,_xlfn.XLOOKUP(H121,'Variazioni mese finale'!B$6:M$6,'Variazioni mese finale'!$B$7:$M$81))</f>
        <v>18.108000000000001</v>
      </c>
      <c r="M121" s="6">
        <f t="shared" si="7"/>
        <v>2.3540400000000004</v>
      </c>
      <c r="O121" s="2">
        <f>+K121*VLOOKUP(G121,'Indice consumi'!A$2:G$162,7,FALSE)</f>
        <v>0.24996962459800032</v>
      </c>
      <c r="P121" s="2">
        <f>+K121*VLOOKUP(I121,PaperPulpPrice[#All],3,FALSE)/VLOOKUP(I$2,PaperPulpPrice[#All],3,FALSE)</f>
        <v>0.14241000592594699</v>
      </c>
    </row>
    <row r="122" spans="1:16" x14ac:dyDescent="0.35">
      <c r="A122">
        <v>121</v>
      </c>
      <c r="B122" t="s">
        <v>175</v>
      </c>
      <c r="C122" t="s">
        <v>33</v>
      </c>
      <c r="D122" t="s">
        <v>8</v>
      </c>
      <c r="E122" t="s">
        <v>8</v>
      </c>
      <c r="F122" t="s">
        <v>157</v>
      </c>
      <c r="G122">
        <v>1970</v>
      </c>
      <c r="H122" t="str">
        <f t="shared" si="4"/>
        <v>NOV</v>
      </c>
      <c r="I122" s="1">
        <f t="shared" si="5"/>
        <v>25873</v>
      </c>
      <c r="J122">
        <v>250</v>
      </c>
      <c r="K122" s="2">
        <f t="shared" si="6"/>
        <v>0.13</v>
      </c>
      <c r="L122" s="2" cm="1">
        <f t="array" ref="L122">+_xlfn.XLOOKUP(G122,'Variazioni mese finale'!A$7:A$81,_xlfn.XLOOKUP(H122,'Variazioni mese finale'!B$6:M$6,'Variazioni mese finale'!$B$7:$M$81))</f>
        <v>18.012</v>
      </c>
      <c r="M122" s="6">
        <f t="shared" si="7"/>
        <v>2.3415600000000003</v>
      </c>
      <c r="O122" s="2">
        <f>+K122*VLOOKUP(G122,'Indice consumi'!A$2:G$162,7,FALSE)</f>
        <v>0.24996962459800032</v>
      </c>
      <c r="P122" s="2">
        <f>+K122*VLOOKUP(I122,PaperPulpPrice[#All],3,FALSE)/VLOOKUP(I$2,PaperPulpPrice[#All],3,FALSE)</f>
        <v>0.14251021426512367</v>
      </c>
    </row>
    <row r="123" spans="1:16" x14ac:dyDescent="0.35">
      <c r="A123">
        <v>122</v>
      </c>
      <c r="B123" t="s">
        <v>176</v>
      </c>
      <c r="C123" t="s">
        <v>11</v>
      </c>
      <c r="D123" t="s">
        <v>8</v>
      </c>
      <c r="E123" t="s">
        <v>8</v>
      </c>
      <c r="F123" t="s">
        <v>134</v>
      </c>
      <c r="G123">
        <v>1970</v>
      </c>
      <c r="H123" t="str">
        <f t="shared" si="4"/>
        <v>DIC</v>
      </c>
      <c r="I123" s="1">
        <f t="shared" si="5"/>
        <v>25903</v>
      </c>
      <c r="J123">
        <v>250</v>
      </c>
      <c r="K123" s="2">
        <f t="shared" si="6"/>
        <v>0.13</v>
      </c>
      <c r="L123" s="2" cm="1">
        <f t="array" ref="L123">+_xlfn.XLOOKUP(G123,'Variazioni mese finale'!A$7:A$81,_xlfn.XLOOKUP(H123,'Variazioni mese finale'!B$6:M$6,'Variazioni mese finale'!$B$7:$M$81))</f>
        <v>17.933</v>
      </c>
      <c r="M123" s="6">
        <f t="shared" si="7"/>
        <v>2.3312900000000001</v>
      </c>
      <c r="O123" s="2">
        <f>+K123*VLOOKUP(G123,'Indice consumi'!A$2:G$162,7,FALSE)</f>
        <v>0.24996962459800032</v>
      </c>
      <c r="P123" s="2">
        <f>+K123*VLOOKUP(I123,PaperPulpPrice[#All],3,FALSE)/VLOOKUP(I$2,PaperPulpPrice[#All],3,FALSE)</f>
        <v>0.14229395892117425</v>
      </c>
    </row>
    <row r="124" spans="1:16" x14ac:dyDescent="0.35">
      <c r="A124">
        <v>123</v>
      </c>
      <c r="B124" t="s">
        <v>177</v>
      </c>
      <c r="C124" t="s">
        <v>22</v>
      </c>
      <c r="D124" t="s">
        <v>8</v>
      </c>
      <c r="E124" t="s">
        <v>8</v>
      </c>
      <c r="F124" t="s">
        <v>134</v>
      </c>
      <c r="G124">
        <v>1971</v>
      </c>
      <c r="H124" t="str">
        <f t="shared" si="4"/>
        <v>GEN</v>
      </c>
      <c r="I124" s="1">
        <f t="shared" si="5"/>
        <v>25934</v>
      </c>
      <c r="J124">
        <v>250</v>
      </c>
      <c r="K124" s="2">
        <f t="shared" si="6"/>
        <v>0.13</v>
      </c>
      <c r="L124" s="2" cm="1">
        <f t="array" ref="L124">+_xlfn.XLOOKUP(G124,'Variazioni mese finale'!A$7:A$81,_xlfn.XLOOKUP(H124,'Variazioni mese finale'!B$6:M$6,'Variazioni mese finale'!$B$7:$M$81))</f>
        <v>17.867000000000001</v>
      </c>
      <c r="M124" s="6">
        <f t="shared" si="7"/>
        <v>2.3227100000000003</v>
      </c>
      <c r="O124" s="2">
        <f>+K124*VLOOKUP(G124,'Indice consumi'!A$2:G$162,7,FALSE)</f>
        <v>0.25949962064520177</v>
      </c>
      <c r="P124" s="2">
        <f>+K124*VLOOKUP(I124,PaperPulpPrice[#All],3,FALSE)/VLOOKUP(I$2,PaperPulpPrice[#All],3,FALSE)</f>
        <v>0.14235127345929677</v>
      </c>
    </row>
    <row r="125" spans="1:16" x14ac:dyDescent="0.35">
      <c r="A125">
        <v>124</v>
      </c>
      <c r="B125" t="s">
        <v>178</v>
      </c>
      <c r="C125" t="s">
        <v>14</v>
      </c>
      <c r="D125" t="s">
        <v>8</v>
      </c>
      <c r="E125" t="s">
        <v>8</v>
      </c>
      <c r="F125" t="s">
        <v>134</v>
      </c>
      <c r="G125">
        <v>1971</v>
      </c>
      <c r="H125" t="str">
        <f t="shared" si="4"/>
        <v>FEB</v>
      </c>
      <c r="I125" s="1">
        <f t="shared" si="5"/>
        <v>25965</v>
      </c>
      <c r="J125">
        <v>250</v>
      </c>
      <c r="K125" s="2">
        <f t="shared" si="6"/>
        <v>0.13</v>
      </c>
      <c r="L125" s="2" cm="1">
        <f t="array" ref="L125">+_xlfn.XLOOKUP(G125,'Variazioni mese finale'!A$7:A$81,_xlfn.XLOOKUP(H125,'Variazioni mese finale'!B$6:M$6,'Variazioni mese finale'!$B$7:$M$81))</f>
        <v>17.815000000000001</v>
      </c>
      <c r="M125" s="6">
        <f t="shared" si="7"/>
        <v>2.3159500000000004</v>
      </c>
      <c r="O125" s="2">
        <f>+K125*VLOOKUP(G125,'Indice consumi'!A$2:G$162,7,FALSE)</f>
        <v>0.25949962064520177</v>
      </c>
      <c r="P125" s="2">
        <f>+K125*VLOOKUP(I125,PaperPulpPrice[#All],3,FALSE)/VLOOKUP(I$2,PaperPulpPrice[#All],3,FALSE)</f>
        <v>0.14227570103732184</v>
      </c>
    </row>
    <row r="126" spans="1:16" x14ac:dyDescent="0.35">
      <c r="A126">
        <v>125</v>
      </c>
      <c r="B126" t="s">
        <v>179</v>
      </c>
      <c r="C126" t="s">
        <v>24</v>
      </c>
      <c r="D126" t="s">
        <v>8</v>
      </c>
      <c r="E126" t="s">
        <v>8</v>
      </c>
      <c r="F126" t="s">
        <v>9</v>
      </c>
      <c r="G126">
        <v>1971</v>
      </c>
      <c r="H126" t="str">
        <f t="shared" si="4"/>
        <v>MAR</v>
      </c>
      <c r="I126" s="1">
        <f t="shared" si="5"/>
        <v>25993</v>
      </c>
      <c r="J126">
        <v>250</v>
      </c>
      <c r="K126" s="2">
        <f t="shared" si="6"/>
        <v>0.13</v>
      </c>
      <c r="L126" s="2" cm="1">
        <f t="array" ref="L126">+_xlfn.XLOOKUP(G126,'Variazioni mese finale'!A$7:A$81,_xlfn.XLOOKUP(H126,'Variazioni mese finale'!B$6:M$6,'Variazioni mese finale'!$B$7:$M$81))</f>
        <v>17.728999999999999</v>
      </c>
      <c r="M126" s="6">
        <f t="shared" si="7"/>
        <v>2.30477</v>
      </c>
      <c r="O126" s="2">
        <f>+K126*VLOOKUP(G126,'Indice consumi'!A$2:G$162,7,FALSE)</f>
        <v>0.25949962064520177</v>
      </c>
      <c r="P126" s="2">
        <f>+K126*VLOOKUP(I126,PaperPulpPrice[#All],3,FALSE)/VLOOKUP(I$2,PaperPulpPrice[#All],3,FALSE)</f>
        <v>0.14250792483040056</v>
      </c>
    </row>
    <row r="127" spans="1:16" x14ac:dyDescent="0.35">
      <c r="A127">
        <v>126</v>
      </c>
      <c r="B127" t="s">
        <v>180</v>
      </c>
      <c r="C127" t="s">
        <v>16</v>
      </c>
      <c r="D127" t="s">
        <v>8</v>
      </c>
      <c r="E127" t="s">
        <v>8</v>
      </c>
      <c r="F127" t="s">
        <v>9</v>
      </c>
      <c r="G127">
        <v>1971</v>
      </c>
      <c r="H127" t="str">
        <f t="shared" si="4"/>
        <v>APR</v>
      </c>
      <c r="I127" s="1">
        <f t="shared" si="5"/>
        <v>26024</v>
      </c>
      <c r="J127">
        <v>250</v>
      </c>
      <c r="K127" s="2">
        <f t="shared" si="6"/>
        <v>0.13</v>
      </c>
      <c r="L127" s="2" cm="1">
        <f t="array" ref="L127">+_xlfn.XLOOKUP(G127,'Variazioni mese finale'!A$7:A$81,_xlfn.XLOOKUP(H127,'Variazioni mese finale'!B$6:M$6,'Variazioni mese finale'!$B$7:$M$81))</f>
        <v>17.678000000000001</v>
      </c>
      <c r="M127" s="6">
        <f t="shared" si="7"/>
        <v>2.2981400000000001</v>
      </c>
      <c r="O127" s="2">
        <f>+K127*VLOOKUP(G127,'Indice consumi'!A$2:G$162,7,FALSE)</f>
        <v>0.25949962064520177</v>
      </c>
      <c r="P127" s="2">
        <f>+K127*VLOOKUP(I127,PaperPulpPrice[#All],3,FALSE)/VLOOKUP(I$2,PaperPulpPrice[#All],3,FALSE)</f>
        <v>0.14305486878432233</v>
      </c>
    </row>
    <row r="128" spans="1:16" x14ac:dyDescent="0.35">
      <c r="A128">
        <v>127</v>
      </c>
      <c r="B128" t="s">
        <v>181</v>
      </c>
      <c r="C128" t="s">
        <v>27</v>
      </c>
      <c r="D128" t="s">
        <v>8</v>
      </c>
      <c r="E128" t="s">
        <v>8</v>
      </c>
      <c r="F128" t="s">
        <v>9</v>
      </c>
      <c r="G128">
        <v>1971</v>
      </c>
      <c r="H128" t="str">
        <f t="shared" si="4"/>
        <v>MAG</v>
      </c>
      <c r="I128" s="1">
        <f t="shared" si="5"/>
        <v>26054</v>
      </c>
      <c r="J128">
        <v>250</v>
      </c>
      <c r="K128" s="2">
        <f t="shared" si="6"/>
        <v>0.13</v>
      </c>
      <c r="L128" s="2" cm="1">
        <f t="array" ref="L128">+_xlfn.XLOOKUP(G128,'Variazioni mese finale'!A$7:A$81,_xlfn.XLOOKUP(H128,'Variazioni mese finale'!B$6:M$6,'Variazioni mese finale'!$B$7:$M$81))</f>
        <v>17.576000000000001</v>
      </c>
      <c r="M128" s="6">
        <f t="shared" si="7"/>
        <v>2.2848800000000002</v>
      </c>
      <c r="O128" s="2">
        <f>+K128*VLOOKUP(G128,'Indice consumi'!A$2:G$162,7,FALSE)</f>
        <v>0.25949962064520177</v>
      </c>
      <c r="P128" s="2">
        <f>+K128*VLOOKUP(I128,PaperPulpPrice[#All],3,FALSE)/VLOOKUP(I$2,PaperPulpPrice[#All],3,FALSE)</f>
        <v>0.1429347196670421</v>
      </c>
    </row>
    <row r="129" spans="1:16" x14ac:dyDescent="0.35">
      <c r="A129">
        <v>128</v>
      </c>
      <c r="B129" t="s">
        <v>182</v>
      </c>
      <c r="C129" t="s">
        <v>18</v>
      </c>
      <c r="D129" t="s">
        <v>8</v>
      </c>
      <c r="E129" t="s">
        <v>8</v>
      </c>
      <c r="F129" t="s">
        <v>153</v>
      </c>
      <c r="G129">
        <v>1971</v>
      </c>
      <c r="H129" t="str">
        <f t="shared" si="4"/>
        <v>GIU</v>
      </c>
      <c r="I129" s="1">
        <f t="shared" si="5"/>
        <v>26085</v>
      </c>
      <c r="J129">
        <v>250</v>
      </c>
      <c r="K129" s="2">
        <f t="shared" si="6"/>
        <v>0.13</v>
      </c>
      <c r="L129" s="2" cm="1">
        <f t="array" ref="L129">+_xlfn.XLOOKUP(G129,'Variazioni mese finale'!A$7:A$81,_xlfn.XLOOKUP(H129,'Variazioni mese finale'!B$6:M$6,'Variazioni mese finale'!$B$7:$M$81))</f>
        <v>17.526</v>
      </c>
      <c r="M129" s="6">
        <f t="shared" si="7"/>
        <v>2.2783799999999998</v>
      </c>
      <c r="O129" s="2">
        <f>+K129*VLOOKUP(G129,'Indice consumi'!A$2:G$162,7,FALSE)</f>
        <v>0.25949962064520177</v>
      </c>
      <c r="P129" s="2">
        <f>+K129*VLOOKUP(I129,PaperPulpPrice[#All],3,FALSE)/VLOOKUP(I$2,PaperPulpPrice[#All],3,FALSE)</f>
        <v>0.14250654118413519</v>
      </c>
    </row>
    <row r="130" spans="1:16" x14ac:dyDescent="0.35">
      <c r="A130">
        <v>129</v>
      </c>
      <c r="B130" t="s">
        <v>183</v>
      </c>
      <c r="C130" t="s">
        <v>30</v>
      </c>
      <c r="D130" t="s">
        <v>8</v>
      </c>
      <c r="E130" t="s">
        <v>8</v>
      </c>
      <c r="F130" t="s">
        <v>155</v>
      </c>
      <c r="G130">
        <v>1971</v>
      </c>
      <c r="H130" t="str">
        <f t="shared" si="4"/>
        <v>LUG</v>
      </c>
      <c r="I130" s="1">
        <f t="shared" si="5"/>
        <v>26115</v>
      </c>
      <c r="J130">
        <v>250</v>
      </c>
      <c r="K130" s="2">
        <f t="shared" si="6"/>
        <v>0.13</v>
      </c>
      <c r="L130" s="2" cm="1">
        <f t="array" ref="L130">+_xlfn.XLOOKUP(G130,'Variazioni mese finale'!A$7:A$81,_xlfn.XLOOKUP(H130,'Variazioni mese finale'!B$6:M$6,'Variazioni mese finale'!$B$7:$M$81))</f>
        <v>17.459</v>
      </c>
      <c r="M130" s="6">
        <f t="shared" si="7"/>
        <v>2.2696700000000001</v>
      </c>
      <c r="O130" s="2">
        <f>+K130*VLOOKUP(G130,'Indice consumi'!A$2:G$162,7,FALSE)</f>
        <v>0.25949962064520177</v>
      </c>
      <c r="P130" s="2">
        <f>+K130*VLOOKUP(I130,PaperPulpPrice[#All],3,FALSE)/VLOOKUP(I$2,PaperPulpPrice[#All],3,FALSE)</f>
        <v>0.14285442660896963</v>
      </c>
    </row>
    <row r="131" spans="1:16" x14ac:dyDescent="0.35">
      <c r="A131">
        <v>130</v>
      </c>
      <c r="B131" t="s">
        <v>184</v>
      </c>
      <c r="C131" t="s">
        <v>50</v>
      </c>
      <c r="D131" t="s">
        <v>8</v>
      </c>
      <c r="E131" t="s">
        <v>8</v>
      </c>
      <c r="F131" t="s">
        <v>185</v>
      </c>
      <c r="G131">
        <v>1971</v>
      </c>
      <c r="H131" t="str">
        <f t="shared" ref="H131:H194" si="8">+UPPER(TEXT(I131,"MMM"))</f>
        <v>AGO</v>
      </c>
      <c r="I131" s="1">
        <f t="shared" ref="I131:I194" si="9">+VALUE(CONCATENATE("01-",C131,"-",G131))</f>
        <v>26146</v>
      </c>
      <c r="J131">
        <v>250</v>
      </c>
      <c r="K131" s="2">
        <f t="shared" ref="K131:K194" si="10">+ROUND(IF(I131&lt;I$496,J131/1936.27,J131),2)</f>
        <v>0.13</v>
      </c>
      <c r="L131" s="2" cm="1">
        <f t="array" ref="L131">+_xlfn.XLOOKUP(G131,'Variazioni mese finale'!A$7:A$81,_xlfn.XLOOKUP(H131,'Variazioni mese finale'!B$6:M$6,'Variazioni mese finale'!$B$7:$M$81))</f>
        <v>17.425999999999998</v>
      </c>
      <c r="M131" s="6">
        <f t="shared" ref="M131:M194" si="11">+L131*K131</f>
        <v>2.2653799999999999</v>
      </c>
      <c r="O131" s="2">
        <f>+K131*VLOOKUP(G131,'Indice consumi'!A$2:G$162,7,FALSE)</f>
        <v>0.25949962064520177</v>
      </c>
      <c r="P131" s="2">
        <f>+K131*VLOOKUP(I131,PaperPulpPrice[#All],3,FALSE)/VLOOKUP(I$2,PaperPulpPrice[#All],3,FALSE)</f>
        <v>0.1437691113931264</v>
      </c>
    </row>
    <row r="132" spans="1:16" x14ac:dyDescent="0.35">
      <c r="A132">
        <v>131</v>
      </c>
      <c r="B132" t="s">
        <v>186</v>
      </c>
      <c r="C132" t="s">
        <v>20</v>
      </c>
      <c r="D132" t="s">
        <v>8</v>
      </c>
      <c r="E132" t="s">
        <v>8</v>
      </c>
      <c r="F132" t="s">
        <v>187</v>
      </c>
      <c r="G132">
        <v>1971</v>
      </c>
      <c r="H132" t="str">
        <f t="shared" si="8"/>
        <v>SET</v>
      </c>
      <c r="I132" s="1">
        <f t="shared" si="9"/>
        <v>26177</v>
      </c>
      <c r="J132">
        <v>250</v>
      </c>
      <c r="K132" s="2">
        <f t="shared" si="10"/>
        <v>0.13</v>
      </c>
      <c r="L132" s="2" cm="1">
        <f t="array" ref="L132">+_xlfn.XLOOKUP(G132,'Variazioni mese finale'!A$7:A$81,_xlfn.XLOOKUP(H132,'Variazioni mese finale'!B$6:M$6,'Variazioni mese finale'!$B$7:$M$81))</f>
        <v>17.311</v>
      </c>
      <c r="M132" s="6">
        <f t="shared" si="11"/>
        <v>2.2504300000000002</v>
      </c>
      <c r="O132" s="2">
        <f>+K132*VLOOKUP(G132,'Indice consumi'!A$2:G$162,7,FALSE)</f>
        <v>0.25949962064520177</v>
      </c>
      <c r="P132" s="2">
        <f>+K132*VLOOKUP(I132,PaperPulpPrice[#All],3,FALSE)/VLOOKUP(I$2,PaperPulpPrice[#All],3,FALSE)</f>
        <v>0.14357712577238213</v>
      </c>
    </row>
    <row r="133" spans="1:16" x14ac:dyDescent="0.35">
      <c r="A133">
        <v>132</v>
      </c>
      <c r="B133" t="s">
        <v>188</v>
      </c>
      <c r="C133" t="s">
        <v>7</v>
      </c>
      <c r="D133" t="s">
        <v>8</v>
      </c>
      <c r="E133" t="s">
        <v>8</v>
      </c>
      <c r="F133" t="s">
        <v>146</v>
      </c>
      <c r="G133">
        <v>1971</v>
      </c>
      <c r="H133" t="str">
        <f t="shared" si="8"/>
        <v>OTT</v>
      </c>
      <c r="I133" s="1">
        <f t="shared" si="9"/>
        <v>26207</v>
      </c>
      <c r="J133">
        <v>250</v>
      </c>
      <c r="K133" s="2">
        <f t="shared" si="10"/>
        <v>0.13</v>
      </c>
      <c r="L133" s="2" cm="1">
        <f t="array" ref="L133">+_xlfn.XLOOKUP(G133,'Variazioni mese finale'!A$7:A$81,_xlfn.XLOOKUP(H133,'Variazioni mese finale'!B$6:M$6,'Variazioni mese finale'!$B$7:$M$81))</f>
        <v>17.23</v>
      </c>
      <c r="M133" s="6">
        <f t="shared" si="11"/>
        <v>2.2399</v>
      </c>
      <c r="O133" s="2">
        <f>+K133*VLOOKUP(G133,'Indice consumi'!A$2:G$162,7,FALSE)</f>
        <v>0.25949962064520177</v>
      </c>
      <c r="P133" s="2">
        <f>+K133*VLOOKUP(I133,PaperPulpPrice[#All],3,FALSE)/VLOOKUP(I$2,PaperPulpPrice[#All],3,FALSE)</f>
        <v>0.14391977011416932</v>
      </c>
    </row>
    <row r="134" spans="1:16" x14ac:dyDescent="0.35">
      <c r="A134">
        <v>133</v>
      </c>
      <c r="B134" t="s">
        <v>189</v>
      </c>
      <c r="C134" t="s">
        <v>33</v>
      </c>
      <c r="D134" t="s">
        <v>8</v>
      </c>
      <c r="E134" t="s">
        <v>8</v>
      </c>
      <c r="F134" t="s">
        <v>146</v>
      </c>
      <c r="G134">
        <v>1971</v>
      </c>
      <c r="H134" t="str">
        <f t="shared" si="8"/>
        <v>NOV</v>
      </c>
      <c r="I134" s="1">
        <f t="shared" si="9"/>
        <v>26238</v>
      </c>
      <c r="J134">
        <v>250</v>
      </c>
      <c r="K134" s="2">
        <f t="shared" si="10"/>
        <v>0.13</v>
      </c>
      <c r="L134" s="2" cm="1">
        <f t="array" ref="L134">+_xlfn.XLOOKUP(G134,'Variazioni mese finale'!A$7:A$81,_xlfn.XLOOKUP(H134,'Variazioni mese finale'!B$6:M$6,'Variazioni mese finale'!$B$7:$M$81))</f>
        <v>17.181999999999999</v>
      </c>
      <c r="M134" s="6">
        <f t="shared" si="11"/>
        <v>2.23366</v>
      </c>
      <c r="O134" s="2">
        <f>+K134*VLOOKUP(G134,'Indice consumi'!A$2:G$162,7,FALSE)</f>
        <v>0.25949962064520177</v>
      </c>
      <c r="P134" s="2">
        <f>+K134*VLOOKUP(I134,PaperPulpPrice[#All],3,FALSE)/VLOOKUP(I$2,PaperPulpPrice[#All],3,FALSE)</f>
        <v>0.14383589297998423</v>
      </c>
    </row>
    <row r="135" spans="1:16" x14ac:dyDescent="0.35">
      <c r="A135">
        <v>134</v>
      </c>
      <c r="B135" t="s">
        <v>190</v>
      </c>
      <c r="C135" t="s">
        <v>11</v>
      </c>
      <c r="D135" t="s">
        <v>8</v>
      </c>
      <c r="E135" t="s">
        <v>8</v>
      </c>
      <c r="F135" t="s">
        <v>115</v>
      </c>
      <c r="G135">
        <v>1971</v>
      </c>
      <c r="H135" t="str">
        <f t="shared" si="8"/>
        <v>DIC</v>
      </c>
      <c r="I135" s="1">
        <f t="shared" si="9"/>
        <v>26268</v>
      </c>
      <c r="J135">
        <v>250</v>
      </c>
      <c r="K135" s="2">
        <f t="shared" si="10"/>
        <v>0.13</v>
      </c>
      <c r="L135" s="2" cm="1">
        <f t="array" ref="L135">+_xlfn.XLOOKUP(G135,'Variazioni mese finale'!A$7:A$81,_xlfn.XLOOKUP(H135,'Variazioni mese finale'!B$6:M$6,'Variazioni mese finale'!$B$7:$M$81))</f>
        <v>17.149999999999999</v>
      </c>
      <c r="M135" s="6">
        <f t="shared" si="11"/>
        <v>2.2294999999999998</v>
      </c>
      <c r="O135" s="2">
        <f>+K135*VLOOKUP(G135,'Indice consumi'!A$2:G$162,7,FALSE)</f>
        <v>0.25949962064520177</v>
      </c>
      <c r="P135" s="2">
        <f>+K135*VLOOKUP(I135,PaperPulpPrice[#All],3,FALSE)/VLOOKUP(I$2,PaperPulpPrice[#All],3,FALSE)</f>
        <v>0.14667673633258069</v>
      </c>
    </row>
    <row r="136" spans="1:16" x14ac:dyDescent="0.35">
      <c r="A136">
        <v>135</v>
      </c>
      <c r="B136" t="s">
        <v>191</v>
      </c>
      <c r="C136" t="s">
        <v>22</v>
      </c>
      <c r="D136" t="s">
        <v>8</v>
      </c>
      <c r="E136" t="s">
        <v>8</v>
      </c>
      <c r="F136" t="s">
        <v>146</v>
      </c>
      <c r="G136">
        <v>1972</v>
      </c>
      <c r="H136" t="str">
        <f t="shared" si="8"/>
        <v>GEN</v>
      </c>
      <c r="I136" s="1">
        <f t="shared" si="9"/>
        <v>26299</v>
      </c>
      <c r="J136">
        <v>250</v>
      </c>
      <c r="K136" s="2">
        <f t="shared" si="10"/>
        <v>0.13</v>
      </c>
      <c r="L136" s="2" cm="1">
        <f t="array" ref="L136">+_xlfn.XLOOKUP(G136,'Variazioni mese finale'!A$7:A$81,_xlfn.XLOOKUP(H136,'Variazioni mese finale'!B$6:M$6,'Variazioni mese finale'!$B$7:$M$81))</f>
        <v>17.053999999999998</v>
      </c>
      <c r="M136" s="6">
        <f t="shared" si="11"/>
        <v>2.2170199999999998</v>
      </c>
      <c r="O136" s="2">
        <f>+K136*VLOOKUP(G136,'Indice consumi'!A$2:G$162,7,FALSE)</f>
        <v>0.26927210281677016</v>
      </c>
      <c r="P136" s="2">
        <f>+K136*VLOOKUP(I136,PaperPulpPrice[#All],3,FALSE)/VLOOKUP(I$2,PaperPulpPrice[#All],3,FALSE)</f>
        <v>0.14920458350581736</v>
      </c>
    </row>
    <row r="137" spans="1:16" x14ac:dyDescent="0.35">
      <c r="A137">
        <v>136</v>
      </c>
      <c r="B137" t="s">
        <v>192</v>
      </c>
      <c r="C137" t="s">
        <v>14</v>
      </c>
      <c r="D137" t="s">
        <v>8</v>
      </c>
      <c r="E137" t="s">
        <v>8</v>
      </c>
      <c r="F137" t="s">
        <v>146</v>
      </c>
      <c r="G137">
        <v>1972</v>
      </c>
      <c r="H137" t="str">
        <f t="shared" si="8"/>
        <v>FEB</v>
      </c>
      <c r="I137" s="1">
        <f t="shared" si="9"/>
        <v>26330</v>
      </c>
      <c r="J137">
        <v>250</v>
      </c>
      <c r="K137" s="2">
        <f t="shared" si="10"/>
        <v>0.13</v>
      </c>
      <c r="L137" s="2" cm="1">
        <f t="array" ref="L137">+_xlfn.XLOOKUP(G137,'Variazioni mese finale'!A$7:A$81,_xlfn.XLOOKUP(H137,'Variazioni mese finale'!B$6:M$6,'Variazioni mese finale'!$B$7:$M$81))</f>
        <v>16.96</v>
      </c>
      <c r="M137" s="6">
        <f t="shared" si="11"/>
        <v>2.2048000000000001</v>
      </c>
      <c r="O137" s="2">
        <f>+K137*VLOOKUP(G137,'Indice consumi'!A$2:G$162,7,FALSE)</f>
        <v>0.26927210281677016</v>
      </c>
      <c r="P137" s="2">
        <f>+K137*VLOOKUP(I137,PaperPulpPrice[#All],3,FALSE)/VLOOKUP(I$2,PaperPulpPrice[#All],3,FALSE)</f>
        <v>0.15014458583230247</v>
      </c>
    </row>
    <row r="138" spans="1:16" x14ac:dyDescent="0.35">
      <c r="A138">
        <v>137</v>
      </c>
      <c r="B138" t="s">
        <v>193</v>
      </c>
      <c r="C138" t="s">
        <v>24</v>
      </c>
      <c r="D138" t="s">
        <v>8</v>
      </c>
      <c r="E138" t="s">
        <v>8</v>
      </c>
      <c r="F138" t="s">
        <v>164</v>
      </c>
      <c r="G138">
        <v>1972</v>
      </c>
      <c r="H138" t="str">
        <f t="shared" si="8"/>
        <v>MAR</v>
      </c>
      <c r="I138" s="1">
        <f t="shared" si="9"/>
        <v>26359</v>
      </c>
      <c r="J138">
        <v>250</v>
      </c>
      <c r="K138" s="2">
        <f t="shared" si="10"/>
        <v>0.13</v>
      </c>
      <c r="L138" s="2" cm="1">
        <f t="array" ref="L138">+_xlfn.XLOOKUP(G138,'Variazioni mese finale'!A$7:A$81,_xlfn.XLOOKUP(H138,'Variazioni mese finale'!B$6:M$6,'Variazioni mese finale'!$B$7:$M$81))</f>
        <v>16.913</v>
      </c>
      <c r="M138" s="6">
        <f t="shared" si="11"/>
        <v>2.19869</v>
      </c>
      <c r="O138" s="2">
        <f>+K138*VLOOKUP(G138,'Indice consumi'!A$2:G$162,7,FALSE)</f>
        <v>0.26927210281677016</v>
      </c>
      <c r="P138" s="2">
        <f>+K138*VLOOKUP(I138,PaperPulpPrice[#All],3,FALSE)/VLOOKUP(I$2,PaperPulpPrice[#All],3,FALSE)</f>
        <v>0.15117843292831595</v>
      </c>
    </row>
    <row r="139" spans="1:16" x14ac:dyDescent="0.35">
      <c r="A139">
        <v>138</v>
      </c>
      <c r="B139" t="s">
        <v>194</v>
      </c>
      <c r="C139" t="s">
        <v>16</v>
      </c>
      <c r="D139" t="s">
        <v>8</v>
      </c>
      <c r="E139" t="s">
        <v>8</v>
      </c>
      <c r="F139" t="s">
        <v>9</v>
      </c>
      <c r="G139">
        <v>1972</v>
      </c>
      <c r="H139" t="str">
        <f t="shared" si="8"/>
        <v>APR</v>
      </c>
      <c r="I139" s="1">
        <f t="shared" si="9"/>
        <v>26390</v>
      </c>
      <c r="J139">
        <v>250</v>
      </c>
      <c r="K139" s="2">
        <f t="shared" si="10"/>
        <v>0.13</v>
      </c>
      <c r="L139" s="2" cm="1">
        <f t="array" ref="L139">+_xlfn.XLOOKUP(G139,'Variazioni mese finale'!A$7:A$81,_xlfn.XLOOKUP(H139,'Variazioni mese finale'!B$6:M$6,'Variazioni mese finale'!$B$7:$M$81))</f>
        <v>16.866</v>
      </c>
      <c r="M139" s="6">
        <f t="shared" si="11"/>
        <v>2.19258</v>
      </c>
      <c r="O139" s="2">
        <f>+K139*VLOOKUP(G139,'Indice consumi'!A$2:G$162,7,FALSE)</f>
        <v>0.26927210281677016</v>
      </c>
      <c r="P139" s="2">
        <f>+K139*VLOOKUP(I139,PaperPulpPrice[#All],3,FALSE)/VLOOKUP(I$2,PaperPulpPrice[#All],3,FALSE)</f>
        <v>0.15099112024697095</v>
      </c>
    </row>
    <row r="140" spans="1:16" x14ac:dyDescent="0.35">
      <c r="A140">
        <v>139</v>
      </c>
      <c r="B140" t="s">
        <v>195</v>
      </c>
      <c r="C140" t="s">
        <v>27</v>
      </c>
      <c r="D140" t="s">
        <v>8</v>
      </c>
      <c r="E140" t="s">
        <v>8</v>
      </c>
      <c r="F140" t="s">
        <v>115</v>
      </c>
      <c r="G140">
        <v>1972</v>
      </c>
      <c r="H140" t="str">
        <f t="shared" si="8"/>
        <v>MAG</v>
      </c>
      <c r="I140" s="1">
        <f t="shared" si="9"/>
        <v>26420</v>
      </c>
      <c r="J140">
        <v>250</v>
      </c>
      <c r="K140" s="2">
        <f t="shared" si="10"/>
        <v>0.13</v>
      </c>
      <c r="L140" s="2" cm="1">
        <f t="array" ref="L140">+_xlfn.XLOOKUP(G140,'Variazioni mese finale'!A$7:A$81,_xlfn.XLOOKUP(H140,'Variazioni mese finale'!B$6:M$6,'Variazioni mese finale'!$B$7:$M$81))</f>
        <v>16.759</v>
      </c>
      <c r="M140" s="6">
        <f t="shared" si="11"/>
        <v>2.1786700000000003</v>
      </c>
      <c r="O140" s="2">
        <f>+K140*VLOOKUP(G140,'Indice consumi'!A$2:G$162,7,FALSE)</f>
        <v>0.26927210281677016</v>
      </c>
      <c r="P140" s="2">
        <f>+K140*VLOOKUP(I140,PaperPulpPrice[#All],3,FALSE)/VLOOKUP(I$2,PaperPulpPrice[#All],3,FALSE)</f>
        <v>0.15135346988534218</v>
      </c>
    </row>
    <row r="141" spans="1:16" x14ac:dyDescent="0.35">
      <c r="A141">
        <v>140</v>
      </c>
      <c r="B141" t="s">
        <v>196</v>
      </c>
      <c r="C141" t="s">
        <v>18</v>
      </c>
      <c r="D141" t="s">
        <v>8</v>
      </c>
      <c r="E141" t="s">
        <v>8</v>
      </c>
      <c r="F141" t="s">
        <v>146</v>
      </c>
      <c r="G141">
        <v>1972</v>
      </c>
      <c r="H141" t="str">
        <f t="shared" si="8"/>
        <v>GIU</v>
      </c>
      <c r="I141" s="1">
        <f t="shared" si="9"/>
        <v>26451</v>
      </c>
      <c r="J141">
        <v>250</v>
      </c>
      <c r="K141" s="2">
        <f t="shared" si="10"/>
        <v>0.13</v>
      </c>
      <c r="L141" s="2" cm="1">
        <f t="array" ref="L141">+_xlfn.XLOOKUP(G141,'Variazioni mese finale'!A$7:A$81,_xlfn.XLOOKUP(H141,'Variazioni mese finale'!B$6:M$6,'Variazioni mese finale'!$B$7:$M$81))</f>
        <v>16.667000000000002</v>
      </c>
      <c r="M141" s="6">
        <f t="shared" si="11"/>
        <v>2.1667100000000001</v>
      </c>
      <c r="O141" s="2">
        <f>+K141*VLOOKUP(G141,'Indice consumi'!A$2:G$162,7,FALSE)</f>
        <v>0.26927210281677016</v>
      </c>
      <c r="P141" s="2">
        <f>+K141*VLOOKUP(I141,PaperPulpPrice[#All],3,FALSE)/VLOOKUP(I$2,PaperPulpPrice[#All],3,FALSE)</f>
        <v>0.15167995190781222</v>
      </c>
    </row>
    <row r="142" spans="1:16" x14ac:dyDescent="0.35">
      <c r="A142">
        <v>141</v>
      </c>
      <c r="B142" t="s">
        <v>197</v>
      </c>
      <c r="C142" t="s">
        <v>30</v>
      </c>
      <c r="D142" t="s">
        <v>8</v>
      </c>
      <c r="E142" t="s">
        <v>8</v>
      </c>
      <c r="F142" t="s">
        <v>174</v>
      </c>
      <c r="G142">
        <v>1972</v>
      </c>
      <c r="H142" t="str">
        <f t="shared" si="8"/>
        <v>LUG</v>
      </c>
      <c r="I142" s="1">
        <f t="shared" si="9"/>
        <v>26481</v>
      </c>
      <c r="J142">
        <v>250</v>
      </c>
      <c r="K142" s="2">
        <f t="shared" si="10"/>
        <v>0.13</v>
      </c>
      <c r="L142" s="2" cm="1">
        <f t="array" ref="L142">+_xlfn.XLOOKUP(G142,'Variazioni mese finale'!A$7:A$81,_xlfn.XLOOKUP(H142,'Variazioni mese finale'!B$6:M$6,'Variazioni mese finale'!$B$7:$M$81))</f>
        <v>16.591999999999999</v>
      </c>
      <c r="M142" s="6">
        <f t="shared" si="11"/>
        <v>2.1569599999999998</v>
      </c>
      <c r="O142" s="2">
        <f>+K142*VLOOKUP(G142,'Indice consumi'!A$2:G$162,7,FALSE)</f>
        <v>0.26927210281677016</v>
      </c>
      <c r="P142" s="2">
        <f>+K142*VLOOKUP(I142,PaperPulpPrice[#All],3,FALSE)/VLOOKUP(I$2,PaperPulpPrice[#All],3,FALSE)</f>
        <v>0.15164653561390046</v>
      </c>
    </row>
    <row r="143" spans="1:16" x14ac:dyDescent="0.35">
      <c r="A143">
        <v>142</v>
      </c>
      <c r="B143" t="s">
        <v>198</v>
      </c>
      <c r="C143" t="s">
        <v>50</v>
      </c>
      <c r="D143" t="s">
        <v>8</v>
      </c>
      <c r="E143" t="s">
        <v>8</v>
      </c>
      <c r="F143" t="s">
        <v>155</v>
      </c>
      <c r="G143">
        <v>1972</v>
      </c>
      <c r="H143" t="str">
        <f t="shared" si="8"/>
        <v>AGO</v>
      </c>
      <c r="I143" s="1">
        <f t="shared" si="9"/>
        <v>26512</v>
      </c>
      <c r="J143">
        <v>250</v>
      </c>
      <c r="K143" s="2">
        <f t="shared" si="10"/>
        <v>0.13</v>
      </c>
      <c r="L143" s="2" cm="1">
        <f t="array" ref="L143">+_xlfn.XLOOKUP(G143,'Variazioni mese finale'!A$7:A$81,_xlfn.XLOOKUP(H143,'Variazioni mese finale'!B$6:M$6,'Variazioni mese finale'!$B$7:$M$81))</f>
        <v>16.503</v>
      </c>
      <c r="M143" s="6">
        <f t="shared" si="11"/>
        <v>2.1453899999999999</v>
      </c>
      <c r="O143" s="2">
        <f>+K143*VLOOKUP(G143,'Indice consumi'!A$2:G$162,7,FALSE)</f>
        <v>0.26927210281677016</v>
      </c>
      <c r="P143" s="2">
        <f>+K143*VLOOKUP(I143,PaperPulpPrice[#All],3,FALSE)/VLOOKUP(I$2,PaperPulpPrice[#All],3,FALSE)</f>
        <v>0.15158079029474783</v>
      </c>
    </row>
    <row r="144" spans="1:16" x14ac:dyDescent="0.35">
      <c r="A144">
        <v>143</v>
      </c>
      <c r="B144" t="s">
        <v>199</v>
      </c>
      <c r="C144" t="s">
        <v>20</v>
      </c>
      <c r="D144" t="s">
        <v>8</v>
      </c>
      <c r="E144" t="s">
        <v>8</v>
      </c>
      <c r="F144" t="s">
        <v>155</v>
      </c>
      <c r="G144">
        <v>1972</v>
      </c>
      <c r="H144" t="str">
        <f t="shared" si="8"/>
        <v>SET</v>
      </c>
      <c r="I144" s="1">
        <f t="shared" si="9"/>
        <v>26543</v>
      </c>
      <c r="J144">
        <v>250</v>
      </c>
      <c r="K144" s="2">
        <f t="shared" si="10"/>
        <v>0.13</v>
      </c>
      <c r="L144" s="2" cm="1">
        <f t="array" ref="L144">+_xlfn.XLOOKUP(G144,'Variazioni mese finale'!A$7:A$81,_xlfn.XLOOKUP(H144,'Variazioni mese finale'!B$6:M$6,'Variazioni mese finale'!$B$7:$M$81))</f>
        <v>16.341000000000001</v>
      </c>
      <c r="M144" s="6">
        <f t="shared" si="11"/>
        <v>2.1243300000000001</v>
      </c>
      <c r="O144" s="2">
        <f>+K144*VLOOKUP(G144,'Indice consumi'!A$2:G$162,7,FALSE)</f>
        <v>0.26927210281677016</v>
      </c>
      <c r="P144" s="2">
        <f>+K144*VLOOKUP(I144,PaperPulpPrice[#All],3,FALSE)/VLOOKUP(I$2,PaperPulpPrice[#All],3,FALSE)</f>
        <v>0.1515599306845328</v>
      </c>
    </row>
    <row r="145" spans="1:16" x14ac:dyDescent="0.35">
      <c r="A145">
        <v>144</v>
      </c>
      <c r="B145" t="s">
        <v>200</v>
      </c>
      <c r="C145" t="s">
        <v>7</v>
      </c>
      <c r="D145" t="s">
        <v>8</v>
      </c>
      <c r="E145" t="s">
        <v>8</v>
      </c>
      <c r="F145" t="s">
        <v>155</v>
      </c>
      <c r="G145">
        <v>1972</v>
      </c>
      <c r="H145" t="str">
        <f t="shared" si="8"/>
        <v>OTT</v>
      </c>
      <c r="I145" s="1">
        <f t="shared" si="9"/>
        <v>26573</v>
      </c>
      <c r="J145">
        <v>250</v>
      </c>
      <c r="K145" s="2">
        <f t="shared" si="10"/>
        <v>0.13</v>
      </c>
      <c r="L145" s="2" cm="1">
        <f t="array" ref="L145">+_xlfn.XLOOKUP(G145,'Variazioni mese finale'!A$7:A$81,_xlfn.XLOOKUP(H145,'Variazioni mese finale'!B$6:M$6,'Variazioni mese finale'!$B$7:$M$81))</f>
        <v>16.126000000000001</v>
      </c>
      <c r="M145" s="6">
        <f t="shared" si="11"/>
        <v>2.0963800000000004</v>
      </c>
      <c r="O145" s="2">
        <f>+K145*VLOOKUP(G145,'Indice consumi'!A$2:G$162,7,FALSE)</f>
        <v>0.26927210281677016</v>
      </c>
      <c r="P145" s="2">
        <f>+K145*VLOOKUP(I145,PaperPulpPrice[#All],3,FALSE)/VLOOKUP(I$2,PaperPulpPrice[#All],3,FALSE)</f>
        <v>0.15108588438588014</v>
      </c>
    </row>
    <row r="146" spans="1:16" x14ac:dyDescent="0.35">
      <c r="A146">
        <v>145</v>
      </c>
      <c r="B146" t="s">
        <v>201</v>
      </c>
      <c r="C146" t="s">
        <v>33</v>
      </c>
      <c r="D146" t="s">
        <v>8</v>
      </c>
      <c r="E146" t="s">
        <v>8</v>
      </c>
      <c r="F146" t="s">
        <v>155</v>
      </c>
      <c r="G146">
        <v>1972</v>
      </c>
      <c r="H146" t="str">
        <f t="shared" si="8"/>
        <v>NOV</v>
      </c>
      <c r="I146" s="1">
        <f t="shared" si="9"/>
        <v>26604</v>
      </c>
      <c r="J146">
        <v>250</v>
      </c>
      <c r="K146" s="2">
        <f t="shared" si="10"/>
        <v>0.13</v>
      </c>
      <c r="L146" s="2" cm="1">
        <f t="array" ref="L146">+_xlfn.XLOOKUP(G146,'Variazioni mese finale'!A$7:A$81,_xlfn.XLOOKUP(H146,'Variazioni mese finale'!B$6:M$6,'Variazioni mese finale'!$B$7:$M$81))</f>
        <v>16.013000000000002</v>
      </c>
      <c r="M146" s="6">
        <f t="shared" si="11"/>
        <v>2.0816900000000005</v>
      </c>
      <c r="O146" s="2">
        <f>+K146*VLOOKUP(G146,'Indice consumi'!A$2:G$162,7,FALSE)</f>
        <v>0.26927210281677016</v>
      </c>
      <c r="P146" s="2">
        <f>+K146*VLOOKUP(I146,PaperPulpPrice[#All],3,FALSE)/VLOOKUP(I$2,PaperPulpPrice[#All],3,FALSE)</f>
        <v>0.15075395533258773</v>
      </c>
    </row>
    <row r="147" spans="1:16" x14ac:dyDescent="0.35">
      <c r="A147">
        <v>146</v>
      </c>
      <c r="B147" t="s">
        <v>202</v>
      </c>
      <c r="C147" t="s">
        <v>11</v>
      </c>
      <c r="D147" t="s">
        <v>8</v>
      </c>
      <c r="E147" t="s">
        <v>8</v>
      </c>
      <c r="F147" t="s">
        <v>134</v>
      </c>
      <c r="G147">
        <v>1972</v>
      </c>
      <c r="H147" t="str">
        <f t="shared" si="8"/>
        <v>DIC</v>
      </c>
      <c r="I147" s="1">
        <f t="shared" si="9"/>
        <v>26634</v>
      </c>
      <c r="J147">
        <v>250</v>
      </c>
      <c r="K147" s="2">
        <f t="shared" si="10"/>
        <v>0.13</v>
      </c>
      <c r="L147" s="2" cm="1">
        <f t="array" ref="L147">+_xlfn.XLOOKUP(G147,'Variazioni mese finale'!A$7:A$81,_xlfn.XLOOKUP(H147,'Variazioni mese finale'!B$6:M$6,'Variazioni mese finale'!$B$7:$M$81))</f>
        <v>15.972</v>
      </c>
      <c r="M147" s="6">
        <f t="shared" si="11"/>
        <v>2.0763600000000002</v>
      </c>
      <c r="O147" s="2">
        <f>+K147*VLOOKUP(G147,'Indice consumi'!A$2:G$162,7,FALSE)</f>
        <v>0.26927210281677016</v>
      </c>
      <c r="P147" s="2">
        <f>+K147*VLOOKUP(I147,PaperPulpPrice[#All],3,FALSE)/VLOOKUP(I$2,PaperPulpPrice[#All],3,FALSE)</f>
        <v>0.15110713200844866</v>
      </c>
    </row>
    <row r="148" spans="1:16" x14ac:dyDescent="0.35">
      <c r="A148">
        <v>147</v>
      </c>
      <c r="B148" t="s">
        <v>203</v>
      </c>
      <c r="C148" t="s">
        <v>22</v>
      </c>
      <c r="D148" t="s">
        <v>8</v>
      </c>
      <c r="E148" t="s">
        <v>8</v>
      </c>
      <c r="F148" t="s">
        <v>134</v>
      </c>
      <c r="G148">
        <v>1973</v>
      </c>
      <c r="H148" t="str">
        <f t="shared" si="8"/>
        <v>GEN</v>
      </c>
      <c r="I148" s="1">
        <f t="shared" si="9"/>
        <v>26665</v>
      </c>
      <c r="J148">
        <v>250</v>
      </c>
      <c r="K148" s="2">
        <f t="shared" si="10"/>
        <v>0.13</v>
      </c>
      <c r="L148" s="2" cm="1">
        <f t="array" ref="L148">+_xlfn.XLOOKUP(G148,'Variazioni mese finale'!A$7:A$81,_xlfn.XLOOKUP(H148,'Variazioni mese finale'!B$6:M$6,'Variazioni mese finale'!$B$7:$M$81))</f>
        <v>15.78</v>
      </c>
      <c r="M148" s="6">
        <f t="shared" si="11"/>
        <v>2.0514000000000001</v>
      </c>
      <c r="O148" s="2">
        <f>+K148*VLOOKUP(G148,'Indice consumi'!A$2:G$162,7,FALSE)</f>
        <v>0.29205056148511799</v>
      </c>
      <c r="P148" s="2">
        <f>+K148*VLOOKUP(I148,PaperPulpPrice[#All],3,FALSE)/VLOOKUP(I$2,PaperPulpPrice[#All],3,FALSE)</f>
        <v>0.15053630751312042</v>
      </c>
    </row>
    <row r="149" spans="1:16" x14ac:dyDescent="0.35">
      <c r="A149">
        <v>148</v>
      </c>
      <c r="B149" t="s">
        <v>204</v>
      </c>
      <c r="C149" t="s">
        <v>14</v>
      </c>
      <c r="D149" t="s">
        <v>8</v>
      </c>
      <c r="E149" t="s">
        <v>8</v>
      </c>
      <c r="F149" t="s">
        <v>134</v>
      </c>
      <c r="G149">
        <v>1973</v>
      </c>
      <c r="H149" t="str">
        <f t="shared" si="8"/>
        <v>FEB</v>
      </c>
      <c r="I149" s="1">
        <f t="shared" si="9"/>
        <v>26696</v>
      </c>
      <c r="J149">
        <v>250</v>
      </c>
      <c r="K149" s="2">
        <f t="shared" si="10"/>
        <v>0.13</v>
      </c>
      <c r="L149" s="2" cm="1">
        <f t="array" ref="L149">+_xlfn.XLOOKUP(G149,'Variazioni mese finale'!A$7:A$81,_xlfn.XLOOKUP(H149,'Variazioni mese finale'!B$6:M$6,'Variazioni mese finale'!$B$7:$M$81))</f>
        <v>15.632</v>
      </c>
      <c r="M149" s="6">
        <f t="shared" si="11"/>
        <v>2.0321600000000002</v>
      </c>
      <c r="O149" s="2">
        <f>+K149*VLOOKUP(G149,'Indice consumi'!A$2:G$162,7,FALSE)</f>
        <v>0.29205056148511799</v>
      </c>
      <c r="P149" s="2">
        <f>+K149*VLOOKUP(I149,PaperPulpPrice[#All],3,FALSE)/VLOOKUP(I$2,PaperPulpPrice[#All],3,FALSE)</f>
        <v>0.15331424245343839</v>
      </c>
    </row>
    <row r="150" spans="1:16" x14ac:dyDescent="0.35">
      <c r="A150">
        <v>149</v>
      </c>
      <c r="B150" t="s">
        <v>205</v>
      </c>
      <c r="C150" t="s">
        <v>24</v>
      </c>
      <c r="D150" t="s">
        <v>8</v>
      </c>
      <c r="E150" t="s">
        <v>8</v>
      </c>
      <c r="F150" t="s">
        <v>206</v>
      </c>
      <c r="G150">
        <v>1973</v>
      </c>
      <c r="H150" t="str">
        <f t="shared" si="8"/>
        <v>MAR</v>
      </c>
      <c r="I150" s="1">
        <f t="shared" si="9"/>
        <v>26724</v>
      </c>
      <c r="J150">
        <v>250</v>
      </c>
      <c r="K150" s="2">
        <f t="shared" si="10"/>
        <v>0.13</v>
      </c>
      <c r="L150" s="2" cm="1">
        <f t="array" ref="L150">+_xlfn.XLOOKUP(G150,'Variazioni mese finale'!A$7:A$81,_xlfn.XLOOKUP(H150,'Variazioni mese finale'!B$6:M$6,'Variazioni mese finale'!$B$7:$M$81))</f>
        <v>15.5</v>
      </c>
      <c r="M150" s="6">
        <f t="shared" si="11"/>
        <v>2.0150000000000001</v>
      </c>
      <c r="O150" s="2">
        <f>+K150*VLOOKUP(G150,'Indice consumi'!A$2:G$162,7,FALSE)</f>
        <v>0.29205056148511799</v>
      </c>
      <c r="P150" s="2">
        <f>+K150*VLOOKUP(I150,PaperPulpPrice[#All],3,FALSE)/VLOOKUP(I$2,PaperPulpPrice[#All],3,FALSE)</f>
        <v>0.15360853061513963</v>
      </c>
    </row>
    <row r="151" spans="1:16" x14ac:dyDescent="0.35">
      <c r="A151">
        <v>150</v>
      </c>
      <c r="B151" t="s">
        <v>207</v>
      </c>
      <c r="C151" t="s">
        <v>16</v>
      </c>
      <c r="D151" t="s">
        <v>8</v>
      </c>
      <c r="E151" t="s">
        <v>8</v>
      </c>
      <c r="F151" t="s">
        <v>185</v>
      </c>
      <c r="G151">
        <v>1973</v>
      </c>
      <c r="H151" t="str">
        <f t="shared" si="8"/>
        <v>APR</v>
      </c>
      <c r="I151" s="1">
        <f t="shared" si="9"/>
        <v>26755</v>
      </c>
      <c r="J151">
        <v>250</v>
      </c>
      <c r="K151" s="2">
        <f t="shared" si="10"/>
        <v>0.13</v>
      </c>
      <c r="L151" s="2" cm="1">
        <f t="array" ref="L151">+_xlfn.XLOOKUP(G151,'Variazioni mese finale'!A$7:A$81,_xlfn.XLOOKUP(H151,'Variazioni mese finale'!B$6:M$6,'Variazioni mese finale'!$B$7:$M$81))</f>
        <v>15.319000000000001</v>
      </c>
      <c r="M151" s="6">
        <f t="shared" si="11"/>
        <v>1.9914700000000001</v>
      </c>
      <c r="O151" s="2">
        <f>+K151*VLOOKUP(G151,'Indice consumi'!A$2:G$162,7,FALSE)</f>
        <v>0.29205056148511799</v>
      </c>
      <c r="P151" s="2">
        <f>+K151*VLOOKUP(I151,PaperPulpPrice[#All],3,FALSE)/VLOOKUP(I$2,PaperPulpPrice[#All],3,FALSE)</f>
        <v>0.16383348150599897</v>
      </c>
    </row>
    <row r="152" spans="1:16" x14ac:dyDescent="0.35">
      <c r="A152">
        <v>151</v>
      </c>
      <c r="B152" t="s">
        <v>208</v>
      </c>
      <c r="C152" t="s">
        <v>27</v>
      </c>
      <c r="D152" t="s">
        <v>8</v>
      </c>
      <c r="E152" t="s">
        <v>8</v>
      </c>
      <c r="F152" t="s">
        <v>187</v>
      </c>
      <c r="G152">
        <v>1973</v>
      </c>
      <c r="H152" t="str">
        <f t="shared" si="8"/>
        <v>MAG</v>
      </c>
      <c r="I152" s="1">
        <f t="shared" si="9"/>
        <v>26785</v>
      </c>
      <c r="J152">
        <v>250</v>
      </c>
      <c r="K152" s="2">
        <f t="shared" si="10"/>
        <v>0.13</v>
      </c>
      <c r="L152" s="2" cm="1">
        <f t="array" ref="L152">+_xlfn.XLOOKUP(G152,'Variazioni mese finale'!A$7:A$81,_xlfn.XLOOKUP(H152,'Variazioni mese finale'!B$6:M$6,'Variazioni mese finale'!$B$7:$M$81))</f>
        <v>15.105</v>
      </c>
      <c r="M152" s="6">
        <f t="shared" si="11"/>
        <v>1.9636500000000001</v>
      </c>
      <c r="O152" s="2">
        <f>+K152*VLOOKUP(G152,'Indice consumi'!A$2:G$162,7,FALSE)</f>
        <v>0.29205056148511799</v>
      </c>
      <c r="P152" s="2">
        <f>+K152*VLOOKUP(I152,PaperPulpPrice[#All],3,FALSE)/VLOOKUP(I$2,PaperPulpPrice[#All],3,FALSE)</f>
        <v>0.16430155471341695</v>
      </c>
    </row>
    <row r="153" spans="1:16" x14ac:dyDescent="0.35">
      <c r="A153">
        <v>152</v>
      </c>
      <c r="B153" t="s">
        <v>209</v>
      </c>
      <c r="C153" t="s">
        <v>18</v>
      </c>
      <c r="D153" t="s">
        <v>8</v>
      </c>
      <c r="E153" t="s">
        <v>8</v>
      </c>
      <c r="F153" t="s">
        <v>146</v>
      </c>
      <c r="G153">
        <v>1973</v>
      </c>
      <c r="H153" t="str">
        <f t="shared" si="8"/>
        <v>GIU</v>
      </c>
      <c r="I153" s="1">
        <f t="shared" si="9"/>
        <v>26816</v>
      </c>
      <c r="J153">
        <v>250</v>
      </c>
      <c r="K153" s="2">
        <f t="shared" si="10"/>
        <v>0.13</v>
      </c>
      <c r="L153" s="2" cm="1">
        <f t="array" ref="L153">+_xlfn.XLOOKUP(G153,'Variazioni mese finale'!A$7:A$81,_xlfn.XLOOKUP(H153,'Variazioni mese finale'!B$6:M$6,'Variazioni mese finale'!$B$7:$M$81))</f>
        <v>15.006</v>
      </c>
      <c r="M153" s="6">
        <f t="shared" si="11"/>
        <v>1.9507800000000002</v>
      </c>
      <c r="O153" s="2">
        <f>+K153*VLOOKUP(G153,'Indice consumi'!A$2:G$162,7,FALSE)</f>
        <v>0.29205056148511799</v>
      </c>
      <c r="P153" s="2">
        <f>+K153*VLOOKUP(I153,PaperPulpPrice[#All],3,FALSE)/VLOOKUP(I$2,PaperPulpPrice[#All],3,FALSE)</f>
        <v>0.16222918461511704</v>
      </c>
    </row>
    <row r="154" spans="1:16" x14ac:dyDescent="0.35">
      <c r="A154">
        <v>153</v>
      </c>
      <c r="B154" t="s">
        <v>210</v>
      </c>
      <c r="C154" t="s">
        <v>30</v>
      </c>
      <c r="D154" t="s">
        <v>8</v>
      </c>
      <c r="E154" t="s">
        <v>8</v>
      </c>
      <c r="F154" t="s">
        <v>146</v>
      </c>
      <c r="G154">
        <v>1973</v>
      </c>
      <c r="H154" t="str">
        <f t="shared" si="8"/>
        <v>LUG</v>
      </c>
      <c r="I154" s="1">
        <f t="shared" si="9"/>
        <v>26846</v>
      </c>
      <c r="J154">
        <v>250</v>
      </c>
      <c r="K154" s="2">
        <f t="shared" si="10"/>
        <v>0.13</v>
      </c>
      <c r="L154" s="2" cm="1">
        <f t="array" ref="L154">+_xlfn.XLOOKUP(G154,'Variazioni mese finale'!A$7:A$81,_xlfn.XLOOKUP(H154,'Variazioni mese finale'!B$6:M$6,'Variazioni mese finale'!$B$7:$M$81))</f>
        <v>14.933</v>
      </c>
      <c r="M154" s="6">
        <f t="shared" si="11"/>
        <v>1.94129</v>
      </c>
      <c r="O154" s="2">
        <f>+K154*VLOOKUP(G154,'Indice consumi'!A$2:G$162,7,FALSE)</f>
        <v>0.29205056148511799</v>
      </c>
      <c r="P154" s="2">
        <f>+K154*VLOOKUP(I154,PaperPulpPrice[#All],3,FALSE)/VLOOKUP(I$2,PaperPulpPrice[#All],3,FALSE)</f>
        <v>0.17821083275788641</v>
      </c>
    </row>
    <row r="155" spans="1:16" x14ac:dyDescent="0.35">
      <c r="A155">
        <v>154</v>
      </c>
      <c r="B155" t="s">
        <v>211</v>
      </c>
      <c r="C155" t="s">
        <v>50</v>
      </c>
      <c r="D155" t="s">
        <v>8</v>
      </c>
      <c r="E155" t="s">
        <v>8</v>
      </c>
      <c r="F155" t="s">
        <v>164</v>
      </c>
      <c r="G155">
        <v>1973</v>
      </c>
      <c r="H155" t="str">
        <f t="shared" si="8"/>
        <v>AGO</v>
      </c>
      <c r="I155" s="1">
        <f t="shared" si="9"/>
        <v>26877</v>
      </c>
      <c r="J155">
        <v>250</v>
      </c>
      <c r="K155" s="2">
        <f t="shared" si="10"/>
        <v>0.13</v>
      </c>
      <c r="L155" s="2" cm="1">
        <f t="array" ref="L155">+_xlfn.XLOOKUP(G155,'Variazioni mese finale'!A$7:A$81,_xlfn.XLOOKUP(H155,'Variazioni mese finale'!B$6:M$6,'Variazioni mese finale'!$B$7:$M$81))</f>
        <v>14.86</v>
      </c>
      <c r="M155" s="6">
        <f t="shared" si="11"/>
        <v>1.9318</v>
      </c>
      <c r="O155" s="2">
        <f>+K155*VLOOKUP(G155,'Indice consumi'!A$2:G$162,7,FALSE)</f>
        <v>0.29205056148511799</v>
      </c>
      <c r="P155" s="2">
        <f>+K155*VLOOKUP(I155,PaperPulpPrice[#All],3,FALSE)/VLOOKUP(I$2,PaperPulpPrice[#All],3,FALSE)</f>
        <v>0.18400047181269602</v>
      </c>
    </row>
    <row r="156" spans="1:16" x14ac:dyDescent="0.35">
      <c r="A156">
        <v>155</v>
      </c>
      <c r="B156" t="s">
        <v>212</v>
      </c>
      <c r="C156" t="s">
        <v>20</v>
      </c>
      <c r="D156" t="s">
        <v>8</v>
      </c>
      <c r="E156" t="s">
        <v>8</v>
      </c>
      <c r="F156" t="s">
        <v>9</v>
      </c>
      <c r="G156">
        <v>1973</v>
      </c>
      <c r="H156" t="str">
        <f t="shared" si="8"/>
        <v>SET</v>
      </c>
      <c r="I156" s="1">
        <f t="shared" si="9"/>
        <v>26908</v>
      </c>
      <c r="J156">
        <v>250</v>
      </c>
      <c r="K156" s="2">
        <f t="shared" si="10"/>
        <v>0.13</v>
      </c>
      <c r="L156" s="2" cm="1">
        <f t="array" ref="L156">+_xlfn.XLOOKUP(G156,'Variazioni mese finale'!A$7:A$81,_xlfn.XLOOKUP(H156,'Variazioni mese finale'!B$6:M$6,'Variazioni mese finale'!$B$7:$M$81))</f>
        <v>14.789</v>
      </c>
      <c r="M156" s="6">
        <f t="shared" si="11"/>
        <v>1.9225700000000001</v>
      </c>
      <c r="O156" s="2">
        <f>+K156*VLOOKUP(G156,'Indice consumi'!A$2:G$162,7,FALSE)</f>
        <v>0.29205056148511799</v>
      </c>
      <c r="P156" s="2">
        <f>+K156*VLOOKUP(I156,PaperPulpPrice[#All],3,FALSE)/VLOOKUP(I$2,PaperPulpPrice[#All],3,FALSE)</f>
        <v>0.18683670824338555</v>
      </c>
    </row>
    <row r="157" spans="1:16" x14ac:dyDescent="0.35">
      <c r="A157">
        <v>156</v>
      </c>
      <c r="B157" t="s">
        <v>213</v>
      </c>
      <c r="C157" t="s">
        <v>7</v>
      </c>
      <c r="D157" t="s">
        <v>8</v>
      </c>
      <c r="E157" t="s">
        <v>8</v>
      </c>
      <c r="F157" t="s">
        <v>153</v>
      </c>
      <c r="G157">
        <v>1973</v>
      </c>
      <c r="H157" t="str">
        <f t="shared" si="8"/>
        <v>OTT</v>
      </c>
      <c r="I157" s="1">
        <f t="shared" si="9"/>
        <v>26938</v>
      </c>
      <c r="J157">
        <v>250</v>
      </c>
      <c r="K157" s="2">
        <f t="shared" si="10"/>
        <v>0.13</v>
      </c>
      <c r="L157" s="2" cm="1">
        <f t="array" ref="L157">+_xlfn.XLOOKUP(G157,'Variazioni mese finale'!A$7:A$81,_xlfn.XLOOKUP(H157,'Variazioni mese finale'!B$6:M$6,'Variazioni mese finale'!$B$7:$M$81))</f>
        <v>14.624000000000001</v>
      </c>
      <c r="M157" s="6">
        <f t="shared" si="11"/>
        <v>1.9011200000000001</v>
      </c>
      <c r="O157" s="2">
        <f>+K157*VLOOKUP(G157,'Indice consumi'!A$2:G$162,7,FALSE)</f>
        <v>0.29205056148511799</v>
      </c>
      <c r="P157" s="2">
        <f>+K157*VLOOKUP(I157,PaperPulpPrice[#All],3,FALSE)/VLOOKUP(I$2,PaperPulpPrice[#All],3,FALSE)</f>
        <v>0.20339246000316513</v>
      </c>
    </row>
    <row r="158" spans="1:16" x14ac:dyDescent="0.35">
      <c r="A158">
        <v>157</v>
      </c>
      <c r="B158" t="s">
        <v>214</v>
      </c>
      <c r="C158" t="s">
        <v>33</v>
      </c>
      <c r="D158" t="s">
        <v>8</v>
      </c>
      <c r="E158" t="s">
        <v>8</v>
      </c>
      <c r="F158" t="s">
        <v>155</v>
      </c>
      <c r="G158">
        <v>1973</v>
      </c>
      <c r="H158" t="str">
        <f t="shared" si="8"/>
        <v>NOV</v>
      </c>
      <c r="I158" s="1">
        <f t="shared" si="9"/>
        <v>26969</v>
      </c>
      <c r="J158">
        <v>250</v>
      </c>
      <c r="K158" s="2">
        <f t="shared" si="10"/>
        <v>0.13</v>
      </c>
      <c r="L158" s="2" cm="1">
        <f t="array" ref="L158">+_xlfn.XLOOKUP(G158,'Variazioni mese finale'!A$7:A$81,_xlfn.XLOOKUP(H158,'Variazioni mese finale'!B$6:M$6,'Variazioni mese finale'!$B$7:$M$81))</f>
        <v>14.462</v>
      </c>
      <c r="M158" s="6">
        <f t="shared" si="11"/>
        <v>1.8800600000000001</v>
      </c>
      <c r="O158" s="2">
        <f>+K158*VLOOKUP(G158,'Indice consumi'!A$2:G$162,7,FALSE)</f>
        <v>0.29205056148511799</v>
      </c>
      <c r="P158" s="2">
        <f>+K158*VLOOKUP(I158,PaperPulpPrice[#All],3,FALSE)/VLOOKUP(I$2,PaperPulpPrice[#All],3,FALSE)</f>
        <v>0.19545687846256599</v>
      </c>
    </row>
    <row r="159" spans="1:16" x14ac:dyDescent="0.35">
      <c r="A159">
        <v>158</v>
      </c>
      <c r="B159" t="s">
        <v>215</v>
      </c>
      <c r="C159" t="s">
        <v>11</v>
      </c>
      <c r="D159" t="s">
        <v>8</v>
      </c>
      <c r="E159" t="s">
        <v>8</v>
      </c>
      <c r="F159" t="s">
        <v>155</v>
      </c>
      <c r="G159">
        <v>1973</v>
      </c>
      <c r="H159" t="str">
        <f t="shared" si="8"/>
        <v>DIC</v>
      </c>
      <c r="I159" s="1">
        <f t="shared" si="9"/>
        <v>26999</v>
      </c>
      <c r="J159">
        <v>250</v>
      </c>
      <c r="K159" s="2">
        <f t="shared" si="10"/>
        <v>0.13</v>
      </c>
      <c r="L159" s="2" cm="1">
        <f t="array" ref="L159">+_xlfn.XLOOKUP(G159,'Variazioni mese finale'!A$7:A$81,_xlfn.XLOOKUP(H159,'Variazioni mese finale'!B$6:M$6,'Variazioni mese finale'!$B$7:$M$81))</f>
        <v>14.227</v>
      </c>
      <c r="M159" s="6">
        <f t="shared" si="11"/>
        <v>1.8495100000000002</v>
      </c>
      <c r="O159" s="2">
        <f>+K159*VLOOKUP(G159,'Indice consumi'!A$2:G$162,7,FALSE)</f>
        <v>0.29205056148511799</v>
      </c>
      <c r="P159" s="2">
        <f>+K159*VLOOKUP(I159,PaperPulpPrice[#All],3,FALSE)/VLOOKUP(I$2,PaperPulpPrice[#All],3,FALSE)</f>
        <v>0.19455224451257708</v>
      </c>
    </row>
    <row r="160" spans="1:16" x14ac:dyDescent="0.35">
      <c r="A160">
        <v>159</v>
      </c>
      <c r="B160" t="s">
        <v>216</v>
      </c>
      <c r="C160" t="s">
        <v>22</v>
      </c>
      <c r="D160" t="s">
        <v>8</v>
      </c>
      <c r="E160" t="s">
        <v>8</v>
      </c>
      <c r="F160" t="s">
        <v>155</v>
      </c>
      <c r="G160">
        <v>1974</v>
      </c>
      <c r="H160" t="str">
        <f t="shared" si="8"/>
        <v>GEN</v>
      </c>
      <c r="I160" s="1">
        <f t="shared" si="9"/>
        <v>27030</v>
      </c>
      <c r="J160">
        <v>250</v>
      </c>
      <c r="K160" s="2">
        <f t="shared" si="10"/>
        <v>0.13</v>
      </c>
      <c r="L160" s="2" cm="1">
        <f t="array" ref="L160">+_xlfn.XLOOKUP(G160,'Variazioni mese finale'!A$7:A$81,_xlfn.XLOOKUP(H160,'Variazioni mese finale'!B$6:M$6,'Variazioni mese finale'!$B$7:$M$81))</f>
        <v>14.042</v>
      </c>
      <c r="M160" s="6">
        <f t="shared" si="11"/>
        <v>1.8254600000000001</v>
      </c>
      <c r="O160" s="2">
        <f>+K160*VLOOKUP(G160,'Indice consumi'!A$2:G$162,7,FALSE)</f>
        <v>0.30404050156394491</v>
      </c>
      <c r="P160" s="2">
        <f>+K160*VLOOKUP(I160,PaperPulpPrice[#All],3,FALSE)/VLOOKUP(I$2,PaperPulpPrice[#All],3,FALSE)</f>
        <v>0.18356179031896147</v>
      </c>
    </row>
    <row r="161" spans="1:16" x14ac:dyDescent="0.35">
      <c r="A161">
        <v>160</v>
      </c>
      <c r="B161" t="s">
        <v>217</v>
      </c>
      <c r="C161" t="s">
        <v>14</v>
      </c>
      <c r="D161" t="s">
        <v>8</v>
      </c>
      <c r="E161" t="s">
        <v>8</v>
      </c>
      <c r="F161" t="s">
        <v>218</v>
      </c>
      <c r="G161">
        <v>1974</v>
      </c>
      <c r="H161" t="str">
        <f t="shared" si="8"/>
        <v>FEB</v>
      </c>
      <c r="I161" s="1">
        <f t="shared" si="9"/>
        <v>27061</v>
      </c>
      <c r="J161">
        <v>250</v>
      </c>
      <c r="K161" s="2">
        <f t="shared" si="10"/>
        <v>0.13</v>
      </c>
      <c r="L161" s="2" cm="1">
        <f t="array" ref="L161">+_xlfn.XLOOKUP(G161,'Variazioni mese finale'!A$7:A$81,_xlfn.XLOOKUP(H161,'Variazioni mese finale'!B$6:M$6,'Variazioni mese finale'!$B$7:$M$81))</f>
        <v>13.81</v>
      </c>
      <c r="M161" s="6">
        <f t="shared" si="11"/>
        <v>1.7953000000000001</v>
      </c>
      <c r="O161" s="2">
        <f>+K161*VLOOKUP(G161,'Indice consumi'!A$2:G$162,7,FALSE)</f>
        <v>0.30404050156394491</v>
      </c>
      <c r="P161" s="2">
        <f>+K161*VLOOKUP(I161,PaperPulpPrice[#All],3,FALSE)/VLOOKUP(I$2,PaperPulpPrice[#All],3,FALSE)</f>
        <v>0.18159448906728359</v>
      </c>
    </row>
    <row r="162" spans="1:16" x14ac:dyDescent="0.35">
      <c r="A162">
        <v>161</v>
      </c>
      <c r="B162" t="s">
        <v>219</v>
      </c>
      <c r="C162" t="s">
        <v>24</v>
      </c>
      <c r="D162" t="s">
        <v>8</v>
      </c>
      <c r="E162" t="s">
        <v>8</v>
      </c>
      <c r="F162" t="s">
        <v>146</v>
      </c>
      <c r="G162">
        <v>1974</v>
      </c>
      <c r="H162" t="str">
        <f t="shared" si="8"/>
        <v>MAR</v>
      </c>
      <c r="I162" s="1">
        <f t="shared" si="9"/>
        <v>27089</v>
      </c>
      <c r="J162">
        <v>300</v>
      </c>
      <c r="K162" s="2">
        <f t="shared" si="10"/>
        <v>0.15</v>
      </c>
      <c r="L162" s="2" cm="1">
        <f t="array" ref="L162">+_xlfn.XLOOKUP(G162,'Variazioni mese finale'!A$7:A$81,_xlfn.XLOOKUP(H162,'Variazioni mese finale'!B$6:M$6,'Variazioni mese finale'!$B$7:$M$81))</f>
        <v>13.417</v>
      </c>
      <c r="M162" s="6">
        <f t="shared" si="11"/>
        <v>2.0125500000000001</v>
      </c>
      <c r="O162" s="2">
        <f>+K162*VLOOKUP(G162,'Indice consumi'!A$2:G$162,7,FALSE)</f>
        <v>0.35081596334301329</v>
      </c>
      <c r="P162" s="2">
        <f>+K162*VLOOKUP(I162,PaperPulpPrice[#All],3,FALSE)/VLOOKUP(I$2,PaperPulpPrice[#All],3,FALSE)</f>
        <v>0.25476491252965683</v>
      </c>
    </row>
    <row r="163" spans="1:16" x14ac:dyDescent="0.35">
      <c r="A163">
        <v>162</v>
      </c>
      <c r="B163" t="s">
        <v>220</v>
      </c>
      <c r="C163" t="s">
        <v>16</v>
      </c>
      <c r="D163" t="s">
        <v>8</v>
      </c>
      <c r="E163" t="s">
        <v>8</v>
      </c>
      <c r="F163" t="s">
        <v>164</v>
      </c>
      <c r="G163">
        <v>1974</v>
      </c>
      <c r="H163" t="str">
        <f t="shared" si="8"/>
        <v>APR</v>
      </c>
      <c r="I163" s="1">
        <f t="shared" si="9"/>
        <v>27120</v>
      </c>
      <c r="J163">
        <v>300</v>
      </c>
      <c r="K163" s="2">
        <f t="shared" si="10"/>
        <v>0.15</v>
      </c>
      <c r="L163" s="2" cm="1">
        <f t="array" ref="L163">+_xlfn.XLOOKUP(G163,'Variazioni mese finale'!A$7:A$81,_xlfn.XLOOKUP(H163,'Variazioni mese finale'!B$6:M$6,'Variazioni mese finale'!$B$7:$M$81))</f>
        <v>13.252000000000001</v>
      </c>
      <c r="M163" s="6">
        <f t="shared" si="11"/>
        <v>1.9878</v>
      </c>
      <c r="O163" s="2">
        <f>+K163*VLOOKUP(G163,'Indice consumi'!A$2:G$162,7,FALSE)</f>
        <v>0.35081596334301329</v>
      </c>
      <c r="P163" s="2">
        <f>+K163*VLOOKUP(I163,PaperPulpPrice[#All],3,FALSE)/VLOOKUP(I$2,PaperPulpPrice[#All],3,FALSE)</f>
        <v>0.2827123284323621</v>
      </c>
    </row>
    <row r="164" spans="1:16" x14ac:dyDescent="0.35">
      <c r="A164">
        <v>163</v>
      </c>
      <c r="B164" t="s">
        <v>221</v>
      </c>
      <c r="C164" t="s">
        <v>27</v>
      </c>
      <c r="D164" t="s">
        <v>8</v>
      </c>
      <c r="E164" t="s">
        <v>8</v>
      </c>
      <c r="F164" t="s">
        <v>9</v>
      </c>
      <c r="G164">
        <v>1974</v>
      </c>
      <c r="H164" t="str">
        <f t="shared" si="8"/>
        <v>MAG</v>
      </c>
      <c r="I164" s="1">
        <f t="shared" si="9"/>
        <v>27150</v>
      </c>
      <c r="J164">
        <v>300</v>
      </c>
      <c r="K164" s="2">
        <f t="shared" si="10"/>
        <v>0.15</v>
      </c>
      <c r="L164" s="2" cm="1">
        <f t="array" ref="L164">+_xlfn.XLOOKUP(G164,'Variazioni mese finale'!A$7:A$81,_xlfn.XLOOKUP(H164,'Variazioni mese finale'!B$6:M$6,'Variazioni mese finale'!$B$7:$M$81))</f>
        <v>13.064</v>
      </c>
      <c r="M164" s="6">
        <f t="shared" si="11"/>
        <v>1.9596</v>
      </c>
      <c r="O164" s="2">
        <f>+K164*VLOOKUP(G164,'Indice consumi'!A$2:G$162,7,FALSE)</f>
        <v>0.35081596334301329</v>
      </c>
      <c r="P164" s="2">
        <f>+K164*VLOOKUP(I164,PaperPulpPrice[#All],3,FALSE)/VLOOKUP(I$2,PaperPulpPrice[#All],3,FALSE)</f>
        <v>0.28973606262710533</v>
      </c>
    </row>
    <row r="165" spans="1:16" x14ac:dyDescent="0.35">
      <c r="A165">
        <v>164</v>
      </c>
      <c r="B165" t="s">
        <v>222</v>
      </c>
      <c r="C165" t="s">
        <v>18</v>
      </c>
      <c r="D165" t="s">
        <v>8</v>
      </c>
      <c r="E165" t="s">
        <v>8</v>
      </c>
      <c r="F165" t="s">
        <v>223</v>
      </c>
      <c r="G165">
        <v>1974</v>
      </c>
      <c r="H165" t="str">
        <f t="shared" si="8"/>
        <v>GIU</v>
      </c>
      <c r="I165" s="1">
        <f t="shared" si="9"/>
        <v>27181</v>
      </c>
      <c r="J165">
        <v>300</v>
      </c>
      <c r="K165" s="2">
        <f t="shared" si="10"/>
        <v>0.15</v>
      </c>
      <c r="L165" s="2" cm="1">
        <f t="array" ref="L165">+_xlfn.XLOOKUP(G165,'Variazioni mese finale'!A$7:A$81,_xlfn.XLOOKUP(H165,'Variazioni mese finale'!B$6:M$6,'Variazioni mese finale'!$B$7:$M$81))</f>
        <v>12.817</v>
      </c>
      <c r="M165" s="6">
        <f t="shared" si="11"/>
        <v>1.92255</v>
      </c>
      <c r="O165" s="2">
        <f>+K165*VLOOKUP(G165,'Indice consumi'!A$2:G$162,7,FALSE)</f>
        <v>0.35081596334301329</v>
      </c>
      <c r="P165" s="2">
        <f>+K165*VLOOKUP(I165,PaperPulpPrice[#All],3,FALSE)/VLOOKUP(I$2,PaperPulpPrice[#All],3,FALSE)</f>
        <v>0.28923731904725114</v>
      </c>
    </row>
    <row r="166" spans="1:16" x14ac:dyDescent="0.35">
      <c r="A166">
        <v>165</v>
      </c>
      <c r="B166" t="s">
        <v>224</v>
      </c>
      <c r="C166" t="s">
        <v>30</v>
      </c>
      <c r="D166" t="s">
        <v>8</v>
      </c>
      <c r="E166" t="s">
        <v>8</v>
      </c>
      <c r="F166" t="s">
        <v>155</v>
      </c>
      <c r="G166">
        <v>1974</v>
      </c>
      <c r="H166" t="str">
        <f t="shared" si="8"/>
        <v>LUG</v>
      </c>
      <c r="I166" s="1">
        <f t="shared" si="9"/>
        <v>27211</v>
      </c>
      <c r="J166">
        <v>300</v>
      </c>
      <c r="K166" s="2">
        <f t="shared" si="10"/>
        <v>0.15</v>
      </c>
      <c r="L166" s="2" cm="1">
        <f t="array" ref="L166">+_xlfn.XLOOKUP(G166,'Variazioni mese finale'!A$7:A$81,_xlfn.XLOOKUP(H166,'Variazioni mese finale'!B$6:M$6,'Variazioni mese finale'!$B$7:$M$81))</f>
        <v>12.512</v>
      </c>
      <c r="M166" s="6">
        <f t="shared" si="11"/>
        <v>1.8768</v>
      </c>
      <c r="O166" s="2">
        <f>+K166*VLOOKUP(G166,'Indice consumi'!A$2:G$162,7,FALSE)</f>
        <v>0.35081596334301329</v>
      </c>
      <c r="P166" s="2">
        <f>+K166*VLOOKUP(I166,PaperPulpPrice[#All],3,FALSE)/VLOOKUP(I$2,PaperPulpPrice[#All],3,FALSE)</f>
        <v>0.35018381636085627</v>
      </c>
    </row>
    <row r="167" spans="1:16" x14ac:dyDescent="0.35">
      <c r="A167">
        <v>166</v>
      </c>
      <c r="B167" t="s">
        <v>225</v>
      </c>
      <c r="C167" t="s">
        <v>50</v>
      </c>
      <c r="D167" t="s">
        <v>8</v>
      </c>
      <c r="E167" t="s">
        <v>8</v>
      </c>
      <c r="F167" t="s">
        <v>157</v>
      </c>
      <c r="G167">
        <v>1974</v>
      </c>
      <c r="H167" t="str">
        <f t="shared" si="8"/>
        <v>AGO</v>
      </c>
      <c r="I167" s="1">
        <f t="shared" si="9"/>
        <v>27242</v>
      </c>
      <c r="J167">
        <v>300</v>
      </c>
      <c r="K167" s="2">
        <f t="shared" si="10"/>
        <v>0.15</v>
      </c>
      <c r="L167" s="2" cm="1">
        <f t="array" ref="L167">+_xlfn.XLOOKUP(G167,'Variazioni mese finale'!A$7:A$81,_xlfn.XLOOKUP(H167,'Variazioni mese finale'!B$6:M$6,'Variazioni mese finale'!$B$7:$M$81))</f>
        <v>12.260999999999999</v>
      </c>
      <c r="M167" s="6">
        <f t="shared" si="11"/>
        <v>1.8391499999999998</v>
      </c>
      <c r="O167" s="2">
        <f>+K167*VLOOKUP(G167,'Indice consumi'!A$2:G$162,7,FALSE)</f>
        <v>0.35081596334301329</v>
      </c>
      <c r="P167" s="2">
        <f>+K167*VLOOKUP(I167,PaperPulpPrice[#All],3,FALSE)/VLOOKUP(I$2,PaperPulpPrice[#All],3,FALSE)</f>
        <v>0.35123480953822445</v>
      </c>
    </row>
    <row r="168" spans="1:16" x14ac:dyDescent="0.35">
      <c r="A168">
        <v>167</v>
      </c>
      <c r="B168" t="s">
        <v>226</v>
      </c>
      <c r="C168" t="s">
        <v>20</v>
      </c>
      <c r="D168" t="s">
        <v>8</v>
      </c>
      <c r="E168" t="s">
        <v>8</v>
      </c>
      <c r="F168" t="s">
        <v>134</v>
      </c>
      <c r="G168">
        <v>1974</v>
      </c>
      <c r="H168" t="str">
        <f t="shared" si="8"/>
        <v>SET</v>
      </c>
      <c r="I168" s="1">
        <f t="shared" si="9"/>
        <v>27273</v>
      </c>
      <c r="J168">
        <v>300</v>
      </c>
      <c r="K168" s="2">
        <f t="shared" si="10"/>
        <v>0.15</v>
      </c>
      <c r="L168" s="2" cm="1">
        <f t="array" ref="L168">+_xlfn.XLOOKUP(G168,'Variazioni mese finale'!A$7:A$81,_xlfn.XLOOKUP(H168,'Variazioni mese finale'!B$6:M$6,'Variazioni mese finale'!$B$7:$M$81))</f>
        <v>11.872999999999999</v>
      </c>
      <c r="M168" s="6">
        <f t="shared" si="11"/>
        <v>1.7809499999999998</v>
      </c>
      <c r="O168" s="2">
        <f>+K168*VLOOKUP(G168,'Indice consumi'!A$2:G$162,7,FALSE)</f>
        <v>0.35081596334301329</v>
      </c>
      <c r="P168" s="2">
        <f>+K168*VLOOKUP(I168,PaperPulpPrice[#All],3,FALSE)/VLOOKUP(I$2,PaperPulpPrice[#All],3,FALSE)</f>
        <v>0.35063661147003977</v>
      </c>
    </row>
    <row r="169" spans="1:16" x14ac:dyDescent="0.35">
      <c r="A169">
        <v>168</v>
      </c>
      <c r="B169" t="s">
        <v>227</v>
      </c>
      <c r="C169" t="s">
        <v>7</v>
      </c>
      <c r="D169" t="s">
        <v>8</v>
      </c>
      <c r="E169" t="s">
        <v>8</v>
      </c>
      <c r="F169" t="s">
        <v>228</v>
      </c>
      <c r="G169">
        <v>1974</v>
      </c>
      <c r="H169" t="str">
        <f t="shared" si="8"/>
        <v>OTT</v>
      </c>
      <c r="I169" s="1">
        <f t="shared" si="9"/>
        <v>27303</v>
      </c>
      <c r="J169">
        <v>350</v>
      </c>
      <c r="K169" s="2">
        <f t="shared" si="10"/>
        <v>0.18</v>
      </c>
      <c r="L169" s="2" cm="1">
        <f t="array" ref="L169">+_xlfn.XLOOKUP(G169,'Variazioni mese finale'!A$7:A$81,_xlfn.XLOOKUP(H169,'Variazioni mese finale'!B$6:M$6,'Variazioni mese finale'!$B$7:$M$81))</f>
        <v>11.632</v>
      </c>
      <c r="M169" s="6">
        <f t="shared" si="11"/>
        <v>2.0937600000000001</v>
      </c>
      <c r="O169" s="2">
        <f>+K169*VLOOKUP(G169,'Indice consumi'!A$2:G$162,7,FALSE)</f>
        <v>0.42097915601161595</v>
      </c>
      <c r="P169" s="2">
        <f>+K169*VLOOKUP(I169,PaperPulpPrice[#All],3,FALSE)/VLOOKUP(I$2,PaperPulpPrice[#All],3,FALSE)</f>
        <v>0.42258678999144672</v>
      </c>
    </row>
    <row r="170" spans="1:16" x14ac:dyDescent="0.35">
      <c r="A170">
        <v>169</v>
      </c>
      <c r="B170" t="s">
        <v>229</v>
      </c>
      <c r="C170" t="s">
        <v>33</v>
      </c>
      <c r="D170" t="s">
        <v>8</v>
      </c>
      <c r="E170" t="s">
        <v>8</v>
      </c>
      <c r="F170" t="s">
        <v>230</v>
      </c>
      <c r="G170">
        <v>1974</v>
      </c>
      <c r="H170" t="str">
        <f t="shared" si="8"/>
        <v>NOV</v>
      </c>
      <c r="I170" s="1">
        <f t="shared" si="9"/>
        <v>27334</v>
      </c>
      <c r="J170">
        <v>350</v>
      </c>
      <c r="K170" s="2">
        <f t="shared" si="10"/>
        <v>0.18</v>
      </c>
      <c r="L170" s="2" cm="1">
        <f t="array" ref="L170">+_xlfn.XLOOKUP(G170,'Variazioni mese finale'!A$7:A$81,_xlfn.XLOOKUP(H170,'Variazioni mese finale'!B$6:M$6,'Variazioni mese finale'!$B$7:$M$81))</f>
        <v>11.458</v>
      </c>
      <c r="M170" s="6">
        <f t="shared" si="11"/>
        <v>2.0624400000000001</v>
      </c>
      <c r="O170" s="2">
        <f>+K170*VLOOKUP(G170,'Indice consumi'!A$2:G$162,7,FALSE)</f>
        <v>0.42097915601161595</v>
      </c>
      <c r="P170" s="2">
        <f>+K170*VLOOKUP(I170,PaperPulpPrice[#All],3,FALSE)/VLOOKUP(I$2,PaperPulpPrice[#All],3,FALSE)</f>
        <v>0.4268209639417257</v>
      </c>
    </row>
    <row r="171" spans="1:16" x14ac:dyDescent="0.35">
      <c r="A171">
        <v>170</v>
      </c>
      <c r="B171" t="s">
        <v>231</v>
      </c>
      <c r="C171" t="s">
        <v>11</v>
      </c>
      <c r="D171" t="s">
        <v>8</v>
      </c>
      <c r="E171" t="s">
        <v>8</v>
      </c>
      <c r="F171" t="s">
        <v>155</v>
      </c>
      <c r="G171">
        <v>1974</v>
      </c>
      <c r="H171" t="str">
        <f t="shared" si="8"/>
        <v>DIC</v>
      </c>
      <c r="I171" s="1">
        <f t="shared" si="9"/>
        <v>27364</v>
      </c>
      <c r="J171">
        <v>350</v>
      </c>
      <c r="K171" s="2">
        <f t="shared" si="10"/>
        <v>0.18</v>
      </c>
      <c r="L171" s="2" cm="1">
        <f t="array" ref="L171">+_xlfn.XLOOKUP(G171,'Variazioni mese finale'!A$7:A$81,_xlfn.XLOOKUP(H171,'Variazioni mese finale'!B$6:M$6,'Variazioni mese finale'!$B$7:$M$81))</f>
        <v>11.359</v>
      </c>
      <c r="M171" s="6">
        <f t="shared" si="11"/>
        <v>2.0446200000000001</v>
      </c>
      <c r="O171" s="2">
        <f>+K171*VLOOKUP(G171,'Indice consumi'!A$2:G$162,7,FALSE)</f>
        <v>0.42097915601161595</v>
      </c>
      <c r="P171" s="2">
        <f>+K171*VLOOKUP(I171,PaperPulpPrice[#All],3,FALSE)/VLOOKUP(I$2,PaperPulpPrice[#All],3,FALSE)</f>
        <v>0.43642792008689646</v>
      </c>
    </row>
    <row r="172" spans="1:16" x14ac:dyDescent="0.35">
      <c r="A172">
        <v>171</v>
      </c>
      <c r="B172" t="s">
        <v>232</v>
      </c>
      <c r="C172" t="s">
        <v>22</v>
      </c>
      <c r="D172" t="s">
        <v>8</v>
      </c>
      <c r="E172" t="s">
        <v>8</v>
      </c>
      <c r="F172" t="s">
        <v>233</v>
      </c>
      <c r="G172">
        <v>1975</v>
      </c>
      <c r="H172" t="str">
        <f t="shared" si="8"/>
        <v>GEN</v>
      </c>
      <c r="I172" s="1">
        <f t="shared" si="9"/>
        <v>27395</v>
      </c>
      <c r="J172">
        <v>350</v>
      </c>
      <c r="K172" s="2">
        <f t="shared" si="10"/>
        <v>0.18</v>
      </c>
      <c r="L172" s="2" cm="1">
        <f t="array" ref="L172">+_xlfn.XLOOKUP(G172,'Variazioni mese finale'!A$7:A$81,_xlfn.XLOOKUP(H172,'Variazioni mese finale'!B$6:M$6,'Variazioni mese finale'!$B$7:$M$81))</f>
        <v>11.227</v>
      </c>
      <c r="M172" s="6">
        <f t="shared" si="11"/>
        <v>2.0208599999999999</v>
      </c>
      <c r="O172" s="2">
        <f>+K172*VLOOKUP(G172,'Indice consumi'!A$2:G$162,7,FALSE)</f>
        <v>0.41919314409942304</v>
      </c>
      <c r="P172" s="2">
        <f>+K172*VLOOKUP(I172,PaperPulpPrice[#All],3,FALSE)/VLOOKUP(I$2,PaperPulpPrice[#All],3,FALSE)</f>
        <v>0.47974645645505926</v>
      </c>
    </row>
    <row r="173" spans="1:16" x14ac:dyDescent="0.35">
      <c r="A173">
        <v>172</v>
      </c>
      <c r="B173" t="s">
        <v>234</v>
      </c>
      <c r="C173" t="s">
        <v>14</v>
      </c>
      <c r="D173" t="s">
        <v>8</v>
      </c>
      <c r="E173" t="s">
        <v>8</v>
      </c>
      <c r="F173" t="s">
        <v>146</v>
      </c>
      <c r="G173">
        <v>1975</v>
      </c>
      <c r="H173" t="str">
        <f t="shared" si="8"/>
        <v>FEB</v>
      </c>
      <c r="I173" s="1">
        <f t="shared" si="9"/>
        <v>27426</v>
      </c>
      <c r="J173">
        <v>350</v>
      </c>
      <c r="K173" s="2">
        <f t="shared" si="10"/>
        <v>0.18</v>
      </c>
      <c r="L173" s="2" cm="1">
        <f t="array" ref="L173">+_xlfn.XLOOKUP(G173,'Variazioni mese finale'!A$7:A$81,_xlfn.XLOOKUP(H173,'Variazioni mese finale'!B$6:M$6,'Variazioni mese finale'!$B$7:$M$81))</f>
        <v>11.098000000000001</v>
      </c>
      <c r="M173" s="6">
        <f t="shared" si="11"/>
        <v>1.9976400000000001</v>
      </c>
      <c r="O173" s="2">
        <f>+K173*VLOOKUP(G173,'Indice consumi'!A$2:G$162,7,FALSE)</f>
        <v>0.41919314409942304</v>
      </c>
      <c r="P173" s="2">
        <f>+K173*VLOOKUP(I173,PaperPulpPrice[#All],3,FALSE)/VLOOKUP(I$2,PaperPulpPrice[#All],3,FALSE)</f>
        <v>0.48473010251388271</v>
      </c>
    </row>
    <row r="174" spans="1:16" x14ac:dyDescent="0.35">
      <c r="A174">
        <v>173</v>
      </c>
      <c r="B174" t="s">
        <v>235</v>
      </c>
      <c r="C174" t="s">
        <v>24</v>
      </c>
      <c r="D174" t="s">
        <v>8</v>
      </c>
      <c r="E174" t="s">
        <v>8</v>
      </c>
      <c r="F174" t="s">
        <v>146</v>
      </c>
      <c r="G174">
        <v>1975</v>
      </c>
      <c r="H174" t="str">
        <f t="shared" si="8"/>
        <v>MAR</v>
      </c>
      <c r="I174" s="1">
        <f t="shared" si="9"/>
        <v>27454</v>
      </c>
      <c r="J174">
        <v>350</v>
      </c>
      <c r="K174" s="2">
        <f t="shared" si="10"/>
        <v>0.18</v>
      </c>
      <c r="L174" s="2" cm="1">
        <f t="array" ref="L174">+_xlfn.XLOOKUP(G174,'Variazioni mese finale'!A$7:A$81,_xlfn.XLOOKUP(H174,'Variazioni mese finale'!B$6:M$6,'Variazioni mese finale'!$B$7:$M$81))</f>
        <v>11.085000000000001</v>
      </c>
      <c r="M174" s="6">
        <f t="shared" si="11"/>
        <v>1.9953000000000001</v>
      </c>
      <c r="O174" s="2">
        <f>+K174*VLOOKUP(G174,'Indice consumi'!A$2:G$162,7,FALSE)</f>
        <v>0.41919314409942304</v>
      </c>
      <c r="P174" s="2">
        <f>+K174*VLOOKUP(I174,PaperPulpPrice[#All],3,FALSE)/VLOOKUP(I$2,PaperPulpPrice[#All],3,FALSE)</f>
        <v>0.49383286183472569</v>
      </c>
    </row>
    <row r="175" spans="1:16" x14ac:dyDescent="0.35">
      <c r="A175">
        <v>174</v>
      </c>
      <c r="B175" t="s">
        <v>236</v>
      </c>
      <c r="C175" t="s">
        <v>16</v>
      </c>
      <c r="D175" t="s">
        <v>8</v>
      </c>
      <c r="E175" t="s">
        <v>8</v>
      </c>
      <c r="F175" t="s">
        <v>146</v>
      </c>
      <c r="G175">
        <v>1975</v>
      </c>
      <c r="H175" t="str">
        <f t="shared" si="8"/>
        <v>APR</v>
      </c>
      <c r="I175" s="1">
        <f t="shared" si="9"/>
        <v>27485</v>
      </c>
      <c r="J175">
        <v>350</v>
      </c>
      <c r="K175" s="2">
        <f t="shared" si="10"/>
        <v>0.18</v>
      </c>
      <c r="L175" s="2" cm="1">
        <f t="array" ref="L175">+_xlfn.XLOOKUP(G175,'Variazioni mese finale'!A$7:A$81,_xlfn.XLOOKUP(H175,'Variazioni mese finale'!B$6:M$6,'Variazioni mese finale'!$B$7:$M$81))</f>
        <v>10.933</v>
      </c>
      <c r="M175" s="6">
        <f t="shared" si="11"/>
        <v>1.9679399999999998</v>
      </c>
      <c r="O175" s="2">
        <f>+K175*VLOOKUP(G175,'Indice consumi'!A$2:G$162,7,FALSE)</f>
        <v>0.41919314409942304</v>
      </c>
      <c r="P175" s="2">
        <f>+K175*VLOOKUP(I175,PaperPulpPrice[#All],3,FALSE)/VLOOKUP(I$2,PaperPulpPrice[#All],3,FALSE)</f>
        <v>0.49118342997285824</v>
      </c>
    </row>
    <row r="176" spans="1:16" x14ac:dyDescent="0.35">
      <c r="A176">
        <v>175</v>
      </c>
      <c r="B176" t="s">
        <v>237</v>
      </c>
      <c r="C176" t="s">
        <v>27</v>
      </c>
      <c r="D176" t="s">
        <v>8</v>
      </c>
      <c r="E176" t="s">
        <v>8</v>
      </c>
      <c r="F176" t="s">
        <v>164</v>
      </c>
      <c r="G176">
        <v>1975</v>
      </c>
      <c r="H176" t="str">
        <f t="shared" si="8"/>
        <v>MAG</v>
      </c>
      <c r="I176" s="1">
        <f t="shared" si="9"/>
        <v>27515</v>
      </c>
      <c r="J176">
        <v>350</v>
      </c>
      <c r="K176" s="2">
        <f t="shared" si="10"/>
        <v>0.18</v>
      </c>
      <c r="L176" s="2" cm="1">
        <f t="array" ref="L176">+_xlfn.XLOOKUP(G176,'Variazioni mese finale'!A$7:A$81,_xlfn.XLOOKUP(H176,'Variazioni mese finale'!B$6:M$6,'Variazioni mese finale'!$B$7:$M$81))</f>
        <v>10.862</v>
      </c>
      <c r="M176" s="6">
        <f t="shared" si="11"/>
        <v>1.95516</v>
      </c>
      <c r="O176" s="2">
        <f>+K176*VLOOKUP(G176,'Indice consumi'!A$2:G$162,7,FALSE)</f>
        <v>0.41919314409942304</v>
      </c>
      <c r="P176" s="2">
        <f>+K176*VLOOKUP(I176,PaperPulpPrice[#All],3,FALSE)/VLOOKUP(I$2,PaperPulpPrice[#All],3,FALSE)</f>
        <v>0.49648527000769449</v>
      </c>
    </row>
    <row r="177" spans="1:16" x14ac:dyDescent="0.35">
      <c r="A177">
        <v>176</v>
      </c>
      <c r="B177" t="s">
        <v>238</v>
      </c>
      <c r="C177" t="s">
        <v>18</v>
      </c>
      <c r="D177" t="s">
        <v>8</v>
      </c>
      <c r="E177" t="s">
        <v>8</v>
      </c>
      <c r="F177" t="s">
        <v>9</v>
      </c>
      <c r="G177">
        <v>1975</v>
      </c>
      <c r="H177" t="str">
        <f t="shared" si="8"/>
        <v>GIU</v>
      </c>
      <c r="I177" s="1">
        <f t="shared" si="9"/>
        <v>27546</v>
      </c>
      <c r="J177">
        <v>350</v>
      </c>
      <c r="K177" s="2">
        <f t="shared" si="10"/>
        <v>0.18</v>
      </c>
      <c r="L177" s="2" cm="1">
        <f t="array" ref="L177">+_xlfn.XLOOKUP(G177,'Variazioni mese finale'!A$7:A$81,_xlfn.XLOOKUP(H177,'Variazioni mese finale'!B$6:M$6,'Variazioni mese finale'!$B$7:$M$81))</f>
        <v>10.754</v>
      </c>
      <c r="M177" s="6">
        <f t="shared" si="11"/>
        <v>1.9357199999999999</v>
      </c>
      <c r="O177" s="2">
        <f>+K177*VLOOKUP(G177,'Indice consumi'!A$2:G$162,7,FALSE)</f>
        <v>0.41919314409942304</v>
      </c>
      <c r="P177" s="2">
        <f>+K177*VLOOKUP(I177,PaperPulpPrice[#All],3,FALSE)/VLOOKUP(I$2,PaperPulpPrice[#All],3,FALSE)</f>
        <v>0.49428406514987255</v>
      </c>
    </row>
    <row r="178" spans="1:16" x14ac:dyDescent="0.35">
      <c r="A178">
        <v>177</v>
      </c>
      <c r="B178" t="s">
        <v>239</v>
      </c>
      <c r="C178" t="s">
        <v>30</v>
      </c>
      <c r="D178" t="s">
        <v>8</v>
      </c>
      <c r="E178" t="s">
        <v>8</v>
      </c>
      <c r="F178" t="s">
        <v>155</v>
      </c>
      <c r="G178">
        <v>1975</v>
      </c>
      <c r="H178" t="str">
        <f t="shared" si="8"/>
        <v>LUG</v>
      </c>
      <c r="I178" s="1">
        <f t="shared" si="9"/>
        <v>27576</v>
      </c>
      <c r="J178">
        <v>350</v>
      </c>
      <c r="K178" s="2">
        <f t="shared" si="10"/>
        <v>0.18</v>
      </c>
      <c r="L178" s="2" cm="1">
        <f t="array" ref="L178">+_xlfn.XLOOKUP(G178,'Variazioni mese finale'!A$7:A$81,_xlfn.XLOOKUP(H178,'Variazioni mese finale'!B$6:M$6,'Variazioni mese finale'!$B$7:$M$81))</f>
        <v>10.691000000000001</v>
      </c>
      <c r="M178" s="6">
        <f t="shared" si="11"/>
        <v>1.92438</v>
      </c>
      <c r="O178" s="2">
        <f>+K178*VLOOKUP(G178,'Indice consumi'!A$2:G$162,7,FALSE)</f>
        <v>0.41919314409942304</v>
      </c>
      <c r="P178" s="2">
        <f>+K178*VLOOKUP(I178,PaperPulpPrice[#All],3,FALSE)/VLOOKUP(I$2,PaperPulpPrice[#All],3,FALSE)</f>
        <v>0.47826340009412266</v>
      </c>
    </row>
    <row r="179" spans="1:16" x14ac:dyDescent="0.35">
      <c r="A179">
        <v>178</v>
      </c>
      <c r="B179" t="s">
        <v>240</v>
      </c>
      <c r="C179" t="s">
        <v>50</v>
      </c>
      <c r="D179" t="s">
        <v>8</v>
      </c>
      <c r="E179" t="s">
        <v>8</v>
      </c>
      <c r="F179" t="s">
        <v>155</v>
      </c>
      <c r="G179">
        <v>1975</v>
      </c>
      <c r="H179" t="str">
        <f t="shared" si="8"/>
        <v>AGO</v>
      </c>
      <c r="I179" s="1">
        <f t="shared" si="9"/>
        <v>27607</v>
      </c>
      <c r="J179">
        <v>350</v>
      </c>
      <c r="K179" s="2">
        <f t="shared" si="10"/>
        <v>0.18</v>
      </c>
      <c r="L179" s="2" cm="1">
        <f t="array" ref="L179">+_xlfn.XLOOKUP(G179,'Variazioni mese finale'!A$7:A$81,_xlfn.XLOOKUP(H179,'Variazioni mese finale'!B$6:M$6,'Variazioni mese finale'!$B$7:$M$81))</f>
        <v>10.635</v>
      </c>
      <c r="M179" s="6">
        <f t="shared" si="11"/>
        <v>1.9142999999999999</v>
      </c>
      <c r="O179" s="2">
        <f>+K179*VLOOKUP(G179,'Indice consumi'!A$2:G$162,7,FALSE)</f>
        <v>0.41919314409942304</v>
      </c>
      <c r="P179" s="2">
        <f>+K179*VLOOKUP(I179,PaperPulpPrice[#All],3,FALSE)/VLOOKUP(I$2,PaperPulpPrice[#All],3,FALSE)</f>
        <v>0.46460466329790717</v>
      </c>
    </row>
    <row r="180" spans="1:16" x14ac:dyDescent="0.35">
      <c r="A180">
        <v>179</v>
      </c>
      <c r="B180" t="s">
        <v>241</v>
      </c>
      <c r="C180" t="s">
        <v>20</v>
      </c>
      <c r="D180" t="s">
        <v>8</v>
      </c>
      <c r="E180" t="s">
        <v>8</v>
      </c>
      <c r="F180" t="s">
        <v>157</v>
      </c>
      <c r="G180">
        <v>1975</v>
      </c>
      <c r="H180" t="str">
        <f t="shared" si="8"/>
        <v>SET</v>
      </c>
      <c r="I180" s="1">
        <f t="shared" si="9"/>
        <v>27638</v>
      </c>
      <c r="J180">
        <v>350</v>
      </c>
      <c r="K180" s="2">
        <f t="shared" si="10"/>
        <v>0.18</v>
      </c>
      <c r="L180" s="2" cm="1">
        <f t="array" ref="L180">+_xlfn.XLOOKUP(G180,'Variazioni mese finale'!A$7:A$81,_xlfn.XLOOKUP(H180,'Variazioni mese finale'!B$6:M$6,'Variazioni mese finale'!$B$7:$M$81))</f>
        <v>10.538</v>
      </c>
      <c r="M180" s="6">
        <f t="shared" si="11"/>
        <v>1.8968400000000001</v>
      </c>
      <c r="O180" s="2">
        <f>+K180*VLOOKUP(G180,'Indice consumi'!A$2:G$162,7,FALSE)</f>
        <v>0.41919314409942304</v>
      </c>
      <c r="P180" s="2">
        <f>+K180*VLOOKUP(I180,PaperPulpPrice[#All],3,FALSE)/VLOOKUP(I$2,PaperPulpPrice[#All],3,FALSE)</f>
        <v>0.45737541423122169</v>
      </c>
    </row>
    <row r="181" spans="1:16" x14ac:dyDescent="0.35">
      <c r="A181">
        <v>180</v>
      </c>
      <c r="B181" t="s">
        <v>242</v>
      </c>
      <c r="C181" t="s">
        <v>7</v>
      </c>
      <c r="D181" t="s">
        <v>8</v>
      </c>
      <c r="E181" t="s">
        <v>8</v>
      </c>
      <c r="F181" t="s">
        <v>243</v>
      </c>
      <c r="G181">
        <v>1975</v>
      </c>
      <c r="H181" t="str">
        <f t="shared" si="8"/>
        <v>OTT</v>
      </c>
      <c r="I181" s="1">
        <f t="shared" si="9"/>
        <v>27668</v>
      </c>
      <c r="J181">
        <v>350</v>
      </c>
      <c r="K181" s="2">
        <f t="shared" si="10"/>
        <v>0.18</v>
      </c>
      <c r="L181" s="2" cm="1">
        <f t="array" ref="L181">+_xlfn.XLOOKUP(G181,'Variazioni mese finale'!A$7:A$81,_xlfn.XLOOKUP(H181,'Variazioni mese finale'!B$6:M$6,'Variazioni mese finale'!$B$7:$M$81))</f>
        <v>10.406000000000001</v>
      </c>
      <c r="M181" s="6">
        <f t="shared" si="11"/>
        <v>1.8730800000000001</v>
      </c>
      <c r="O181" s="2">
        <f>+K181*VLOOKUP(G181,'Indice consumi'!A$2:G$162,7,FALSE)</f>
        <v>0.41919314409942304</v>
      </c>
      <c r="P181" s="2">
        <f>+K181*VLOOKUP(I181,PaperPulpPrice[#All],3,FALSE)/VLOOKUP(I$2,PaperPulpPrice[#All],3,FALSE)</f>
        <v>0.45706652489054805</v>
      </c>
    </row>
    <row r="182" spans="1:16" x14ac:dyDescent="0.35">
      <c r="A182">
        <v>181</v>
      </c>
      <c r="B182" t="s">
        <v>244</v>
      </c>
      <c r="C182" t="s">
        <v>33</v>
      </c>
      <c r="D182" t="s">
        <v>8</v>
      </c>
      <c r="E182" t="s">
        <v>8</v>
      </c>
      <c r="F182" t="s">
        <v>74</v>
      </c>
      <c r="G182">
        <v>1975</v>
      </c>
      <c r="H182" t="str">
        <f t="shared" si="8"/>
        <v>NOV</v>
      </c>
      <c r="I182" s="1">
        <f t="shared" si="9"/>
        <v>27699</v>
      </c>
      <c r="J182">
        <v>350</v>
      </c>
      <c r="K182" s="2">
        <f t="shared" si="10"/>
        <v>0.18</v>
      </c>
      <c r="L182" s="2" cm="1">
        <f t="array" ref="L182">+_xlfn.XLOOKUP(G182,'Variazioni mese finale'!A$7:A$81,_xlfn.XLOOKUP(H182,'Variazioni mese finale'!B$6:M$6,'Variazioni mese finale'!$B$7:$M$81))</f>
        <v>10.319000000000001</v>
      </c>
      <c r="M182" s="6">
        <f t="shared" si="11"/>
        <v>1.8574200000000001</v>
      </c>
      <c r="O182" s="2">
        <f>+K182*VLOOKUP(G182,'Indice consumi'!A$2:G$162,7,FALSE)</f>
        <v>0.41919314409942304</v>
      </c>
      <c r="P182" s="2">
        <f>+K182*VLOOKUP(I182,PaperPulpPrice[#All],3,FALSE)/VLOOKUP(I$2,PaperPulpPrice[#All],3,FALSE)</f>
        <v>0.45659388341515866</v>
      </c>
    </row>
    <row r="183" spans="1:16" x14ac:dyDescent="0.35">
      <c r="A183">
        <v>182</v>
      </c>
      <c r="B183" t="s">
        <v>245</v>
      </c>
      <c r="C183" t="s">
        <v>11</v>
      </c>
      <c r="D183" t="s">
        <v>8</v>
      </c>
      <c r="E183" t="s">
        <v>8</v>
      </c>
      <c r="F183" t="s">
        <v>74</v>
      </c>
      <c r="G183">
        <v>1975</v>
      </c>
      <c r="H183" t="str">
        <f t="shared" si="8"/>
        <v>DIC</v>
      </c>
      <c r="I183" s="1">
        <f t="shared" si="9"/>
        <v>27729</v>
      </c>
      <c r="J183">
        <v>350</v>
      </c>
      <c r="K183" s="2">
        <f t="shared" si="10"/>
        <v>0.18</v>
      </c>
      <c r="L183" s="2" cm="1">
        <f t="array" ref="L183">+_xlfn.XLOOKUP(G183,'Variazioni mese finale'!A$7:A$81,_xlfn.XLOOKUP(H183,'Variazioni mese finale'!B$6:M$6,'Variazioni mese finale'!$B$7:$M$81))</f>
        <v>10.221</v>
      </c>
      <c r="M183" s="6">
        <f t="shared" si="11"/>
        <v>1.83978</v>
      </c>
      <c r="O183" s="2">
        <f>+K183*VLOOKUP(G183,'Indice consumi'!A$2:G$162,7,FALSE)</f>
        <v>0.41919314409942304</v>
      </c>
      <c r="P183" s="2">
        <f>+K183*VLOOKUP(I183,PaperPulpPrice[#All],3,FALSE)/VLOOKUP(I$2,PaperPulpPrice[#All],3,FALSE)</f>
        <v>0.45441983101642003</v>
      </c>
    </row>
    <row r="184" spans="1:16" x14ac:dyDescent="0.35">
      <c r="A184">
        <v>183</v>
      </c>
      <c r="B184" t="s">
        <v>246</v>
      </c>
      <c r="C184" t="s">
        <v>22</v>
      </c>
      <c r="D184" t="s">
        <v>247</v>
      </c>
      <c r="E184" t="s">
        <v>248</v>
      </c>
      <c r="F184" t="s">
        <v>249</v>
      </c>
      <c r="G184">
        <v>1976</v>
      </c>
      <c r="H184" t="str">
        <f t="shared" si="8"/>
        <v>GEN</v>
      </c>
      <c r="I184" s="1">
        <f t="shared" si="9"/>
        <v>27760</v>
      </c>
      <c r="J184">
        <v>350</v>
      </c>
      <c r="K184" s="2">
        <f t="shared" si="10"/>
        <v>0.18</v>
      </c>
      <c r="L184" s="2" cm="1">
        <f t="array" ref="L184">+_xlfn.XLOOKUP(G184,'Variazioni mese finale'!A$7:A$81,_xlfn.XLOOKUP(H184,'Variazioni mese finale'!B$6:M$6,'Variazioni mese finale'!$B$7:$M$81))</f>
        <v>10.119999999999999</v>
      </c>
      <c r="M184" s="6">
        <f t="shared" si="11"/>
        <v>1.8215999999999999</v>
      </c>
      <c r="O184" s="2">
        <f>+K184*VLOOKUP(G184,'Indice consumi'!A$2:G$162,7,FALSE)</f>
        <v>0.4421515497438962</v>
      </c>
      <c r="P184" s="2">
        <f>+K184*VLOOKUP(I184,PaperPulpPrice[#All],3,FALSE)/VLOOKUP(I$2,PaperPulpPrice[#All],3,FALSE)</f>
        <v>0.44589032255408056</v>
      </c>
    </row>
    <row r="185" spans="1:16" x14ac:dyDescent="0.35">
      <c r="A185">
        <v>184</v>
      </c>
      <c r="B185" t="s">
        <v>250</v>
      </c>
      <c r="C185" t="s">
        <v>14</v>
      </c>
      <c r="D185" t="s">
        <v>251</v>
      </c>
      <c r="E185" t="s">
        <v>251</v>
      </c>
      <c r="F185" t="s">
        <v>252</v>
      </c>
      <c r="G185">
        <v>1976</v>
      </c>
      <c r="H185" t="str">
        <f t="shared" si="8"/>
        <v>FEB</v>
      </c>
      <c r="I185" s="1">
        <f t="shared" si="9"/>
        <v>27791</v>
      </c>
      <c r="J185">
        <v>350</v>
      </c>
      <c r="K185" s="2">
        <f t="shared" si="10"/>
        <v>0.18</v>
      </c>
      <c r="L185" s="2" cm="1">
        <f t="array" ref="L185">+_xlfn.XLOOKUP(G185,'Variazioni mese finale'!A$7:A$81,_xlfn.XLOOKUP(H185,'Variazioni mese finale'!B$6:M$6,'Variazioni mese finale'!$B$7:$M$81))</f>
        <v>9.9550000000000001</v>
      </c>
      <c r="M185" s="6">
        <f t="shared" si="11"/>
        <v>1.7919</v>
      </c>
      <c r="O185" s="2">
        <f>+K185*VLOOKUP(G185,'Indice consumi'!A$2:G$162,7,FALSE)</f>
        <v>0.4421515497438962</v>
      </c>
      <c r="P185" s="2">
        <f>+K185*VLOOKUP(I185,PaperPulpPrice[#All],3,FALSE)/VLOOKUP(I$2,PaperPulpPrice[#All],3,FALSE)</f>
        <v>0.41037052774109933</v>
      </c>
    </row>
    <row r="186" spans="1:16" x14ac:dyDescent="0.35">
      <c r="A186">
        <v>185</v>
      </c>
      <c r="B186" t="s">
        <v>253</v>
      </c>
      <c r="C186" t="s">
        <v>24</v>
      </c>
      <c r="D186" t="s">
        <v>254</v>
      </c>
      <c r="E186" t="s">
        <v>254</v>
      </c>
      <c r="F186" t="s">
        <v>255</v>
      </c>
      <c r="G186">
        <v>1976</v>
      </c>
      <c r="H186" t="str">
        <f t="shared" si="8"/>
        <v>MAR</v>
      </c>
      <c r="I186" s="1">
        <f t="shared" si="9"/>
        <v>27820</v>
      </c>
      <c r="J186">
        <v>350</v>
      </c>
      <c r="K186" s="2">
        <f t="shared" si="10"/>
        <v>0.18</v>
      </c>
      <c r="L186" s="2" cm="1">
        <f t="array" ref="L186">+_xlfn.XLOOKUP(G186,'Variazioni mese finale'!A$7:A$81,_xlfn.XLOOKUP(H186,'Variazioni mese finale'!B$6:M$6,'Variazioni mese finale'!$B$7:$M$81))</f>
        <v>9.7490000000000006</v>
      </c>
      <c r="M186" s="6">
        <f t="shared" si="11"/>
        <v>1.75482</v>
      </c>
      <c r="O186" s="2">
        <f>+K186*VLOOKUP(G186,'Indice consumi'!A$2:G$162,7,FALSE)</f>
        <v>0.4421515497438962</v>
      </c>
      <c r="P186" s="2">
        <f>+K186*VLOOKUP(I186,PaperPulpPrice[#All],3,FALSE)/VLOOKUP(I$2,PaperPulpPrice[#All],3,FALSE)</f>
        <v>0.38151785887088141</v>
      </c>
    </row>
    <row r="187" spans="1:16" x14ac:dyDescent="0.35">
      <c r="A187">
        <v>186</v>
      </c>
      <c r="B187" t="s">
        <v>256</v>
      </c>
      <c r="C187" t="s">
        <v>16</v>
      </c>
      <c r="D187" t="s">
        <v>8</v>
      </c>
      <c r="E187" t="s">
        <v>8</v>
      </c>
      <c r="F187" t="s">
        <v>174</v>
      </c>
      <c r="G187">
        <v>1976</v>
      </c>
      <c r="H187" t="str">
        <f t="shared" si="8"/>
        <v>APR</v>
      </c>
      <c r="I187" s="1">
        <f t="shared" si="9"/>
        <v>27851</v>
      </c>
      <c r="J187">
        <v>350</v>
      </c>
      <c r="K187" s="2">
        <f t="shared" si="10"/>
        <v>0.18</v>
      </c>
      <c r="L187" s="2" cm="1">
        <f t="array" ref="L187">+_xlfn.XLOOKUP(G187,'Variazioni mese finale'!A$7:A$81,_xlfn.XLOOKUP(H187,'Variazioni mese finale'!B$6:M$6,'Variazioni mese finale'!$B$7:$M$81))</f>
        <v>9.468</v>
      </c>
      <c r="M187" s="6">
        <f t="shared" si="11"/>
        <v>1.70424</v>
      </c>
      <c r="O187" s="2">
        <f>+K187*VLOOKUP(G187,'Indice consumi'!A$2:G$162,7,FALSE)</f>
        <v>0.4421515497438962</v>
      </c>
      <c r="P187" s="2">
        <f>+K187*VLOOKUP(I187,PaperPulpPrice[#All],3,FALSE)/VLOOKUP(I$2,PaperPulpPrice[#All],3,FALSE)</f>
        <v>0.35775978335236497</v>
      </c>
    </row>
    <row r="188" spans="1:16" x14ac:dyDescent="0.35">
      <c r="A188">
        <v>187</v>
      </c>
      <c r="B188" t="s">
        <v>257</v>
      </c>
      <c r="C188" t="s">
        <v>27</v>
      </c>
      <c r="D188" t="s">
        <v>8</v>
      </c>
      <c r="E188" t="s">
        <v>8</v>
      </c>
      <c r="F188" t="s">
        <v>155</v>
      </c>
      <c r="G188">
        <v>1976</v>
      </c>
      <c r="H188" t="str">
        <f t="shared" si="8"/>
        <v>MAG</v>
      </c>
      <c r="I188" s="1">
        <f t="shared" si="9"/>
        <v>27881</v>
      </c>
      <c r="J188">
        <v>350</v>
      </c>
      <c r="K188" s="2">
        <f t="shared" si="10"/>
        <v>0.18</v>
      </c>
      <c r="L188" s="2" cm="1">
        <f t="array" ref="L188">+_xlfn.XLOOKUP(G188,'Variazioni mese finale'!A$7:A$81,_xlfn.XLOOKUP(H188,'Variazioni mese finale'!B$6:M$6,'Variazioni mese finale'!$B$7:$M$81))</f>
        <v>9.3089999999999993</v>
      </c>
      <c r="M188" s="6">
        <f t="shared" si="11"/>
        <v>1.6756199999999999</v>
      </c>
      <c r="O188" s="2">
        <f>+K188*VLOOKUP(G188,'Indice consumi'!A$2:G$162,7,FALSE)</f>
        <v>0.4421515497438962</v>
      </c>
      <c r="P188" s="2">
        <f>+K188*VLOOKUP(I188,PaperPulpPrice[#All],3,FALSE)/VLOOKUP(I$2,PaperPulpPrice[#All],3,FALSE)</f>
        <v>0.36504610372977869</v>
      </c>
    </row>
    <row r="189" spans="1:16" x14ac:dyDescent="0.35">
      <c r="A189">
        <v>188</v>
      </c>
      <c r="B189" t="s">
        <v>258</v>
      </c>
      <c r="C189" t="s">
        <v>18</v>
      </c>
      <c r="D189" t="s">
        <v>8</v>
      </c>
      <c r="E189" t="s">
        <v>8</v>
      </c>
      <c r="F189" t="s">
        <v>259</v>
      </c>
      <c r="G189">
        <v>1976</v>
      </c>
      <c r="H189" t="str">
        <f t="shared" si="8"/>
        <v>GIU</v>
      </c>
      <c r="I189" s="1">
        <f t="shared" si="9"/>
        <v>27912</v>
      </c>
      <c r="J189">
        <v>350</v>
      </c>
      <c r="K189" s="2">
        <f t="shared" si="10"/>
        <v>0.18</v>
      </c>
      <c r="L189" s="2" cm="1">
        <f t="array" ref="L189">+_xlfn.XLOOKUP(G189,'Variazioni mese finale'!A$7:A$81,_xlfn.XLOOKUP(H189,'Variazioni mese finale'!B$6:M$6,'Variazioni mese finale'!$B$7:$M$81))</f>
        <v>9.2669999999999995</v>
      </c>
      <c r="M189" s="6">
        <f t="shared" si="11"/>
        <v>1.6680599999999999</v>
      </c>
      <c r="O189" s="2">
        <f>+K189*VLOOKUP(G189,'Indice consumi'!A$2:G$162,7,FALSE)</f>
        <v>0.4421515497438962</v>
      </c>
      <c r="P189" s="2">
        <f>+K189*VLOOKUP(I189,PaperPulpPrice[#All],3,FALSE)/VLOOKUP(I$2,PaperPulpPrice[#All],3,FALSE)</f>
        <v>0.36849079072291929</v>
      </c>
    </row>
    <row r="190" spans="1:16" x14ac:dyDescent="0.35">
      <c r="A190">
        <v>189</v>
      </c>
      <c r="B190" t="s">
        <v>260</v>
      </c>
      <c r="C190" t="s">
        <v>30</v>
      </c>
      <c r="D190" t="s">
        <v>8</v>
      </c>
      <c r="E190" t="s">
        <v>8</v>
      </c>
      <c r="F190" t="s">
        <v>261</v>
      </c>
      <c r="G190">
        <v>1976</v>
      </c>
      <c r="H190" t="str">
        <f t="shared" si="8"/>
        <v>LUG</v>
      </c>
      <c r="I190" s="1">
        <f t="shared" si="9"/>
        <v>27942</v>
      </c>
      <c r="J190">
        <v>350</v>
      </c>
      <c r="K190" s="2">
        <f t="shared" si="10"/>
        <v>0.18</v>
      </c>
      <c r="L190" s="2" cm="1">
        <f t="array" ref="L190">+_xlfn.XLOOKUP(G190,'Variazioni mese finale'!A$7:A$81,_xlfn.XLOOKUP(H190,'Variazioni mese finale'!B$6:M$6,'Variazioni mese finale'!$B$7:$M$81))</f>
        <v>9.2110000000000003</v>
      </c>
      <c r="M190" s="6">
        <f t="shared" si="11"/>
        <v>1.65798</v>
      </c>
      <c r="O190" s="2">
        <f>+K190*VLOOKUP(G190,'Indice consumi'!A$2:G$162,7,FALSE)</f>
        <v>0.4421515497438962</v>
      </c>
      <c r="P190" s="2">
        <f>+K190*VLOOKUP(I190,PaperPulpPrice[#All],3,FALSE)/VLOOKUP(I$2,PaperPulpPrice[#All],3,FALSE)</f>
        <v>0.37374038746676774</v>
      </c>
    </row>
    <row r="191" spans="1:16" x14ac:dyDescent="0.35">
      <c r="A191">
        <v>190</v>
      </c>
      <c r="B191" t="s">
        <v>262</v>
      </c>
      <c r="C191" t="s">
        <v>50</v>
      </c>
      <c r="D191" t="s">
        <v>251</v>
      </c>
      <c r="E191" t="s">
        <v>251</v>
      </c>
      <c r="F191" t="s">
        <v>263</v>
      </c>
      <c r="G191">
        <v>1976</v>
      </c>
      <c r="H191" t="str">
        <f t="shared" si="8"/>
        <v>AGO</v>
      </c>
      <c r="I191" s="1">
        <f t="shared" si="9"/>
        <v>27973</v>
      </c>
      <c r="J191">
        <v>350</v>
      </c>
      <c r="K191" s="2">
        <f t="shared" si="10"/>
        <v>0.18</v>
      </c>
      <c r="L191" s="2" cm="1">
        <f t="array" ref="L191">+_xlfn.XLOOKUP(G191,'Variazioni mese finale'!A$7:A$81,_xlfn.XLOOKUP(H191,'Variazioni mese finale'!B$6:M$6,'Variazioni mese finale'!$B$7:$M$81))</f>
        <v>9.1329999999999991</v>
      </c>
      <c r="M191" s="6">
        <f t="shared" si="11"/>
        <v>1.6439399999999997</v>
      </c>
      <c r="O191" s="2">
        <f>+K191*VLOOKUP(G191,'Indice consumi'!A$2:G$162,7,FALSE)</f>
        <v>0.4421515497438962</v>
      </c>
      <c r="P191" s="2">
        <f>+K191*VLOOKUP(I191,PaperPulpPrice[#All],3,FALSE)/VLOOKUP(I$2,PaperPulpPrice[#All],3,FALSE)</f>
        <v>0.3731355069083423</v>
      </c>
    </row>
    <row r="192" spans="1:16" x14ac:dyDescent="0.35">
      <c r="A192">
        <v>191</v>
      </c>
      <c r="B192" t="s">
        <v>264</v>
      </c>
      <c r="C192" t="s">
        <v>20</v>
      </c>
      <c r="D192" t="s">
        <v>254</v>
      </c>
      <c r="E192" t="s">
        <v>254</v>
      </c>
      <c r="F192" t="s">
        <v>9</v>
      </c>
      <c r="G192">
        <v>1976</v>
      </c>
      <c r="H192" t="str">
        <f t="shared" si="8"/>
        <v>SET</v>
      </c>
      <c r="I192" s="1">
        <f t="shared" si="9"/>
        <v>28004</v>
      </c>
      <c r="J192">
        <v>350</v>
      </c>
      <c r="K192" s="2">
        <f t="shared" si="10"/>
        <v>0.18</v>
      </c>
      <c r="L192" s="2" cm="1">
        <f t="array" ref="L192">+_xlfn.XLOOKUP(G192,'Variazioni mese finale'!A$7:A$81,_xlfn.XLOOKUP(H192,'Variazioni mese finale'!B$6:M$6,'Variazioni mese finale'!$B$7:$M$81))</f>
        <v>8.9730000000000008</v>
      </c>
      <c r="M192" s="6">
        <f t="shared" si="11"/>
        <v>1.61514</v>
      </c>
      <c r="O192" s="2">
        <f>+K192*VLOOKUP(G192,'Indice consumi'!A$2:G$162,7,FALSE)</f>
        <v>0.4421515497438962</v>
      </c>
      <c r="P192" s="2">
        <f>+K192*VLOOKUP(I192,PaperPulpPrice[#All],3,FALSE)/VLOOKUP(I$2,PaperPulpPrice[#All],3,FALSE)</f>
        <v>0.36964092981757651</v>
      </c>
    </row>
    <row r="193" spans="1:16" x14ac:dyDescent="0.35">
      <c r="A193">
        <v>192</v>
      </c>
      <c r="B193" t="s">
        <v>265</v>
      </c>
      <c r="C193" t="s">
        <v>7</v>
      </c>
      <c r="D193" t="s">
        <v>8</v>
      </c>
      <c r="E193" t="s">
        <v>8</v>
      </c>
      <c r="F193" t="s">
        <v>146</v>
      </c>
      <c r="G193">
        <v>1976</v>
      </c>
      <c r="H193" t="str">
        <f t="shared" si="8"/>
        <v>OTT</v>
      </c>
      <c r="I193" s="1">
        <f t="shared" si="9"/>
        <v>28034</v>
      </c>
      <c r="J193">
        <v>350</v>
      </c>
      <c r="K193" s="2">
        <f t="shared" si="10"/>
        <v>0.18</v>
      </c>
      <c r="L193" s="2" cm="1">
        <f t="array" ref="L193">+_xlfn.XLOOKUP(G193,'Variazioni mese finale'!A$7:A$81,_xlfn.XLOOKUP(H193,'Variazioni mese finale'!B$6:M$6,'Variazioni mese finale'!$B$7:$M$81))</f>
        <v>8.68</v>
      </c>
      <c r="M193" s="6">
        <f t="shared" si="11"/>
        <v>1.5623999999999998</v>
      </c>
      <c r="O193" s="2">
        <f>+K193*VLOOKUP(G193,'Indice consumi'!A$2:G$162,7,FALSE)</f>
        <v>0.4421515497438962</v>
      </c>
      <c r="P193" s="2">
        <f>+K193*VLOOKUP(I193,PaperPulpPrice[#All],3,FALSE)/VLOOKUP(I$2,PaperPulpPrice[#All],3,FALSE)</f>
        <v>0.36492938297411198</v>
      </c>
    </row>
    <row r="194" spans="1:16" x14ac:dyDescent="0.35">
      <c r="A194">
        <v>193</v>
      </c>
      <c r="B194" t="s">
        <v>266</v>
      </c>
      <c r="C194" t="s">
        <v>33</v>
      </c>
      <c r="D194" t="s">
        <v>8</v>
      </c>
      <c r="E194" t="s">
        <v>8</v>
      </c>
      <c r="F194" t="s">
        <v>267</v>
      </c>
      <c r="G194">
        <v>1976</v>
      </c>
      <c r="H194" t="str">
        <f t="shared" si="8"/>
        <v>NOV</v>
      </c>
      <c r="I194" s="1">
        <f t="shared" si="9"/>
        <v>28065</v>
      </c>
      <c r="J194">
        <v>350</v>
      </c>
      <c r="K194" s="2">
        <f t="shared" si="10"/>
        <v>0.18</v>
      </c>
      <c r="L194" s="2" cm="1">
        <f t="array" ref="L194">+_xlfn.XLOOKUP(G194,'Variazioni mese finale'!A$7:A$81,_xlfn.XLOOKUP(H194,'Variazioni mese finale'!B$6:M$6,'Variazioni mese finale'!$B$7:$M$81))</f>
        <v>8.4990000000000006</v>
      </c>
      <c r="M194" s="6">
        <f t="shared" si="11"/>
        <v>1.52982</v>
      </c>
      <c r="O194" s="2">
        <f>+K194*VLOOKUP(G194,'Indice consumi'!A$2:G$162,7,FALSE)</f>
        <v>0.4421515497438962</v>
      </c>
      <c r="P194" s="2">
        <f>+K194*VLOOKUP(I194,PaperPulpPrice[#All],3,FALSE)/VLOOKUP(I$2,PaperPulpPrice[#All],3,FALSE)</f>
        <v>0.36054752334042717</v>
      </c>
    </row>
    <row r="195" spans="1:16" x14ac:dyDescent="0.35">
      <c r="A195">
        <v>194</v>
      </c>
      <c r="B195" t="s">
        <v>268</v>
      </c>
      <c r="C195" t="s">
        <v>11</v>
      </c>
      <c r="D195" t="s">
        <v>8</v>
      </c>
      <c r="E195" t="s">
        <v>8</v>
      </c>
      <c r="F195" t="s">
        <v>155</v>
      </c>
      <c r="G195">
        <v>1976</v>
      </c>
      <c r="H195" t="str">
        <f t="shared" ref="H195:H258" si="12">+UPPER(TEXT(I195,"MMM"))</f>
        <v>DIC</v>
      </c>
      <c r="I195" s="1">
        <f t="shared" ref="I195:I258" si="13">+VALUE(CONCATENATE("01-",C195,"-",G195))</f>
        <v>28095</v>
      </c>
      <c r="J195">
        <v>350</v>
      </c>
      <c r="K195" s="2">
        <f t="shared" ref="K195:K258" si="14">+ROUND(IF(I195&lt;I$496,J195/1936.27,J195),2)</f>
        <v>0.18</v>
      </c>
      <c r="L195" s="2" cm="1">
        <f t="array" ref="L195">+_xlfn.XLOOKUP(G195,'Variazioni mese finale'!A$7:A$81,_xlfn.XLOOKUP(H195,'Variazioni mese finale'!B$6:M$6,'Variazioni mese finale'!$B$7:$M$81))</f>
        <v>8.3949999999999996</v>
      </c>
      <c r="M195" s="6">
        <f t="shared" ref="M195:M258" si="15">+L195*K195</f>
        <v>1.5110999999999999</v>
      </c>
      <c r="O195" s="2">
        <f>+K195*VLOOKUP(G195,'Indice consumi'!A$2:G$162,7,FALSE)</f>
        <v>0.4421515497438962</v>
      </c>
      <c r="P195" s="2">
        <f>+K195*VLOOKUP(I195,PaperPulpPrice[#All],3,FALSE)/VLOOKUP(I$2,PaperPulpPrice[#All],3,FALSE)</f>
        <v>0.35965779661254399</v>
      </c>
    </row>
    <row r="196" spans="1:16" x14ac:dyDescent="0.35">
      <c r="A196">
        <v>195</v>
      </c>
      <c r="B196" t="s">
        <v>269</v>
      </c>
      <c r="C196" t="s">
        <v>22</v>
      </c>
      <c r="D196" t="s">
        <v>8</v>
      </c>
      <c r="E196" t="s">
        <v>8</v>
      </c>
      <c r="F196" t="s">
        <v>155</v>
      </c>
      <c r="G196">
        <v>1976</v>
      </c>
      <c r="H196" t="str">
        <f t="shared" si="12"/>
        <v>GEN</v>
      </c>
      <c r="I196" s="1">
        <f t="shared" si="13"/>
        <v>27760</v>
      </c>
      <c r="J196">
        <v>350</v>
      </c>
      <c r="K196" s="2">
        <f t="shared" si="14"/>
        <v>0.18</v>
      </c>
      <c r="L196" s="2" cm="1">
        <f t="array" ref="L196">+_xlfn.XLOOKUP(G196,'Variazioni mese finale'!A$7:A$81,_xlfn.XLOOKUP(H196,'Variazioni mese finale'!B$6:M$6,'Variazioni mese finale'!$B$7:$M$81))</f>
        <v>10.119999999999999</v>
      </c>
      <c r="M196" s="6">
        <f t="shared" si="15"/>
        <v>1.8215999999999999</v>
      </c>
      <c r="O196" s="2">
        <f>+K196*VLOOKUP(G196,'Indice consumi'!A$2:G$162,7,FALSE)</f>
        <v>0.4421515497438962</v>
      </c>
      <c r="P196" s="2">
        <f>+K196*VLOOKUP(I196,PaperPulpPrice[#All],3,FALSE)/VLOOKUP(I$2,PaperPulpPrice[#All],3,FALSE)</f>
        <v>0.44589032255408056</v>
      </c>
    </row>
    <row r="197" spans="1:16" x14ac:dyDescent="0.35">
      <c r="A197">
        <v>196</v>
      </c>
      <c r="B197" t="s">
        <v>270</v>
      </c>
      <c r="C197" t="s">
        <v>14</v>
      </c>
      <c r="D197" t="s">
        <v>8</v>
      </c>
      <c r="E197" t="s">
        <v>8</v>
      </c>
      <c r="F197" t="s">
        <v>218</v>
      </c>
      <c r="G197">
        <v>1977</v>
      </c>
      <c r="H197" t="str">
        <f t="shared" si="12"/>
        <v>FEB</v>
      </c>
      <c r="I197" s="1">
        <f t="shared" si="13"/>
        <v>28157</v>
      </c>
      <c r="J197">
        <v>350</v>
      </c>
      <c r="K197" s="2">
        <f t="shared" si="14"/>
        <v>0.18</v>
      </c>
      <c r="L197" s="2" cm="1">
        <f t="array" ref="L197">+_xlfn.XLOOKUP(G197,'Variazioni mese finale'!A$7:A$81,_xlfn.XLOOKUP(H197,'Variazioni mese finale'!B$6:M$6,'Variazioni mese finale'!$B$7:$M$81))</f>
        <v>8.18</v>
      </c>
      <c r="M197" s="6">
        <f t="shared" si="15"/>
        <v>1.4723999999999999</v>
      </c>
      <c r="O197" s="2">
        <f>+K197*VLOOKUP(G197,'Indice consumi'!A$2:G$162,7,FALSE)</f>
        <v>0.45060835518413422</v>
      </c>
      <c r="P197" s="2">
        <f>+K197*VLOOKUP(I197,PaperPulpPrice[#All],3,FALSE)/VLOOKUP(I$2,PaperPulpPrice[#All],3,FALSE)</f>
        <v>0.35221396091894935</v>
      </c>
    </row>
    <row r="198" spans="1:16" x14ac:dyDescent="0.35">
      <c r="A198">
        <v>197</v>
      </c>
      <c r="B198" t="s">
        <v>271</v>
      </c>
      <c r="C198" t="s">
        <v>24</v>
      </c>
      <c r="D198" t="s">
        <v>8</v>
      </c>
      <c r="E198" t="s">
        <v>8</v>
      </c>
      <c r="F198" t="s">
        <v>146</v>
      </c>
      <c r="G198">
        <v>1977</v>
      </c>
      <c r="H198" t="str">
        <f t="shared" si="12"/>
        <v>MAR</v>
      </c>
      <c r="I198" s="1">
        <f t="shared" si="13"/>
        <v>28185</v>
      </c>
      <c r="J198">
        <v>350</v>
      </c>
      <c r="K198" s="2">
        <f t="shared" si="14"/>
        <v>0.18</v>
      </c>
      <c r="L198" s="2" cm="1">
        <f t="array" ref="L198">+_xlfn.XLOOKUP(G198,'Variazioni mese finale'!A$7:A$81,_xlfn.XLOOKUP(H198,'Variazioni mese finale'!B$6:M$6,'Variazioni mese finale'!$B$7:$M$81))</f>
        <v>8.0579999999999998</v>
      </c>
      <c r="M198" s="6">
        <f t="shared" si="15"/>
        <v>1.45044</v>
      </c>
      <c r="O198" s="2">
        <f>+K198*VLOOKUP(G198,'Indice consumi'!A$2:G$162,7,FALSE)</f>
        <v>0.45060835518413422</v>
      </c>
      <c r="P198" s="2">
        <f>+K198*VLOOKUP(I198,PaperPulpPrice[#All],3,FALSE)/VLOOKUP(I$2,PaperPulpPrice[#All],3,FALSE)</f>
        <v>0.35067836603950958</v>
      </c>
    </row>
    <row r="199" spans="1:16" x14ac:dyDescent="0.35">
      <c r="A199">
        <v>198</v>
      </c>
      <c r="B199" t="s">
        <v>272</v>
      </c>
      <c r="C199" t="s">
        <v>16</v>
      </c>
      <c r="D199" t="s">
        <v>8</v>
      </c>
      <c r="E199" t="s">
        <v>8</v>
      </c>
      <c r="F199" t="s">
        <v>146</v>
      </c>
      <c r="G199">
        <v>1977</v>
      </c>
      <c r="H199" t="str">
        <f t="shared" si="12"/>
        <v>APR</v>
      </c>
      <c r="I199" s="1">
        <f t="shared" si="13"/>
        <v>28216</v>
      </c>
      <c r="J199">
        <v>350</v>
      </c>
      <c r="K199" s="2">
        <f t="shared" si="14"/>
        <v>0.18</v>
      </c>
      <c r="L199" s="2" cm="1">
        <f t="array" ref="L199">+_xlfn.XLOOKUP(G199,'Variazioni mese finale'!A$7:A$81,_xlfn.XLOOKUP(H199,'Variazioni mese finale'!B$6:M$6,'Variazioni mese finale'!$B$7:$M$81))</f>
        <v>7.9740000000000002</v>
      </c>
      <c r="M199" s="6">
        <f t="shared" si="15"/>
        <v>1.4353199999999999</v>
      </c>
      <c r="O199" s="2">
        <f>+K199*VLOOKUP(G199,'Indice consumi'!A$2:G$162,7,FALSE)</f>
        <v>0.45060835518413422</v>
      </c>
      <c r="P199" s="2">
        <f>+K199*VLOOKUP(I199,PaperPulpPrice[#All],3,FALSE)/VLOOKUP(I$2,PaperPulpPrice[#All],3,FALSE)</f>
        <v>0.35311063092619566</v>
      </c>
    </row>
    <row r="200" spans="1:16" x14ac:dyDescent="0.35">
      <c r="A200">
        <v>199</v>
      </c>
      <c r="B200" t="s">
        <v>273</v>
      </c>
      <c r="C200" t="s">
        <v>27</v>
      </c>
      <c r="D200" t="s">
        <v>8</v>
      </c>
      <c r="E200" t="s">
        <v>8</v>
      </c>
      <c r="F200" t="s">
        <v>274</v>
      </c>
      <c r="G200">
        <v>1977</v>
      </c>
      <c r="H200" t="str">
        <f t="shared" si="12"/>
        <v>MAG</v>
      </c>
      <c r="I200" s="1">
        <f t="shared" si="13"/>
        <v>28246</v>
      </c>
      <c r="J200">
        <v>350</v>
      </c>
      <c r="K200" s="2">
        <f t="shared" si="14"/>
        <v>0.18</v>
      </c>
      <c r="L200" s="2" cm="1">
        <f t="array" ref="L200">+_xlfn.XLOOKUP(G200,'Variazioni mese finale'!A$7:A$81,_xlfn.XLOOKUP(H200,'Variazioni mese finale'!B$6:M$6,'Variazioni mese finale'!$B$7:$M$81))</f>
        <v>7.8719999999999999</v>
      </c>
      <c r="M200" s="6">
        <f t="shared" si="15"/>
        <v>1.41696</v>
      </c>
      <c r="O200" s="2">
        <f>+K200*VLOOKUP(G200,'Indice consumi'!A$2:G$162,7,FALSE)</f>
        <v>0.45060835518413422</v>
      </c>
      <c r="P200" s="2">
        <f>+K200*VLOOKUP(I200,PaperPulpPrice[#All],3,FALSE)/VLOOKUP(I$2,PaperPulpPrice[#All],3,FALSE)</f>
        <v>0.35350429092795038</v>
      </c>
    </row>
    <row r="201" spans="1:16" x14ac:dyDescent="0.35">
      <c r="A201">
        <v>200</v>
      </c>
      <c r="B201" t="s">
        <v>275</v>
      </c>
      <c r="C201" t="s">
        <v>18</v>
      </c>
      <c r="D201" t="s">
        <v>8</v>
      </c>
      <c r="E201" t="s">
        <v>8</v>
      </c>
      <c r="F201" t="s">
        <v>9</v>
      </c>
      <c r="G201">
        <v>1977</v>
      </c>
      <c r="H201" t="str">
        <f t="shared" si="12"/>
        <v>GIU</v>
      </c>
      <c r="I201" s="1">
        <f t="shared" si="13"/>
        <v>28277</v>
      </c>
      <c r="J201">
        <v>350</v>
      </c>
      <c r="K201" s="2">
        <f t="shared" si="14"/>
        <v>0.18</v>
      </c>
      <c r="L201" s="2" cm="1">
        <f t="array" ref="L201">+_xlfn.XLOOKUP(G201,'Variazioni mese finale'!A$7:A$81,_xlfn.XLOOKUP(H201,'Variazioni mese finale'!B$6:M$6,'Variazioni mese finale'!$B$7:$M$81))</f>
        <v>7.798</v>
      </c>
      <c r="M201" s="6">
        <f t="shared" si="15"/>
        <v>1.40364</v>
      </c>
      <c r="O201" s="2">
        <f>+K201*VLOOKUP(G201,'Indice consumi'!A$2:G$162,7,FALSE)</f>
        <v>0.45060835518413422</v>
      </c>
      <c r="P201" s="2">
        <f>+K201*VLOOKUP(I201,PaperPulpPrice[#All],3,FALSE)/VLOOKUP(I$2,PaperPulpPrice[#All],3,FALSE)</f>
        <v>0.35347081734188107</v>
      </c>
    </row>
    <row r="202" spans="1:16" x14ac:dyDescent="0.35">
      <c r="A202">
        <v>201</v>
      </c>
      <c r="B202" t="s">
        <v>276</v>
      </c>
      <c r="C202" t="s">
        <v>30</v>
      </c>
      <c r="D202" t="s">
        <v>8</v>
      </c>
      <c r="E202" t="s">
        <v>8</v>
      </c>
      <c r="F202" t="s">
        <v>134</v>
      </c>
      <c r="G202">
        <v>1977</v>
      </c>
      <c r="H202" t="str">
        <f t="shared" si="12"/>
        <v>LUG</v>
      </c>
      <c r="I202" s="1">
        <f t="shared" si="13"/>
        <v>28307</v>
      </c>
      <c r="J202">
        <v>350</v>
      </c>
      <c r="K202" s="2">
        <f t="shared" si="14"/>
        <v>0.18</v>
      </c>
      <c r="L202" s="2" cm="1">
        <f t="array" ref="L202">+_xlfn.XLOOKUP(G202,'Variazioni mese finale'!A$7:A$81,_xlfn.XLOOKUP(H202,'Variazioni mese finale'!B$6:M$6,'Variazioni mese finale'!$B$7:$M$81))</f>
        <v>7.7389999999999999</v>
      </c>
      <c r="M202" s="6">
        <f t="shared" si="15"/>
        <v>1.3930199999999999</v>
      </c>
      <c r="O202" s="2">
        <f>+K202*VLOOKUP(G202,'Indice consumi'!A$2:G$162,7,FALSE)</f>
        <v>0.45060835518413422</v>
      </c>
      <c r="P202" s="2">
        <f>+K202*VLOOKUP(I202,PaperPulpPrice[#All],3,FALSE)/VLOOKUP(I$2,PaperPulpPrice[#All],3,FALSE)</f>
        <v>0.35454309048877136</v>
      </c>
    </row>
    <row r="203" spans="1:16" x14ac:dyDescent="0.35">
      <c r="A203">
        <v>202</v>
      </c>
      <c r="B203" t="s">
        <v>277</v>
      </c>
      <c r="C203" t="s">
        <v>50</v>
      </c>
      <c r="D203" t="s">
        <v>278</v>
      </c>
      <c r="E203" t="s">
        <v>248</v>
      </c>
      <c r="F203" t="s">
        <v>279</v>
      </c>
      <c r="G203">
        <v>1977</v>
      </c>
      <c r="H203" t="str">
        <f t="shared" si="12"/>
        <v>AGO</v>
      </c>
      <c r="I203" s="1">
        <f t="shared" si="13"/>
        <v>28338</v>
      </c>
      <c r="J203">
        <v>350</v>
      </c>
      <c r="K203" s="2">
        <f t="shared" si="14"/>
        <v>0.18</v>
      </c>
      <c r="L203" s="2" cm="1">
        <f t="array" ref="L203">+_xlfn.XLOOKUP(G203,'Variazioni mese finale'!A$7:A$81,_xlfn.XLOOKUP(H203,'Variazioni mese finale'!B$6:M$6,'Variazioni mese finale'!$B$7:$M$81))</f>
        <v>7.6879999999999997</v>
      </c>
      <c r="M203" s="6">
        <f t="shared" si="15"/>
        <v>1.38384</v>
      </c>
      <c r="O203" s="2">
        <f>+K203*VLOOKUP(G203,'Indice consumi'!A$2:G$162,7,FALSE)</f>
        <v>0.45060835518413422</v>
      </c>
      <c r="P203" s="2">
        <f>+K203*VLOOKUP(I203,PaperPulpPrice[#All],3,FALSE)/VLOOKUP(I$2,PaperPulpPrice[#All],3,FALSE)</f>
        <v>0.34992737209181562</v>
      </c>
    </row>
    <row r="204" spans="1:16" x14ac:dyDescent="0.35">
      <c r="A204">
        <v>203</v>
      </c>
      <c r="B204" t="s">
        <v>280</v>
      </c>
      <c r="C204" t="s">
        <v>20</v>
      </c>
      <c r="D204" t="s">
        <v>251</v>
      </c>
      <c r="E204" t="s">
        <v>251</v>
      </c>
      <c r="F204" t="s">
        <v>281</v>
      </c>
      <c r="G204">
        <v>1977</v>
      </c>
      <c r="H204" t="str">
        <f t="shared" si="12"/>
        <v>SET</v>
      </c>
      <c r="I204" s="1">
        <f t="shared" si="13"/>
        <v>28369</v>
      </c>
      <c r="J204">
        <v>400</v>
      </c>
      <c r="K204" s="2">
        <f t="shared" si="14"/>
        <v>0.21</v>
      </c>
      <c r="L204" s="2" cm="1">
        <f t="array" ref="L204">+_xlfn.XLOOKUP(G204,'Variazioni mese finale'!A$7:A$81,_xlfn.XLOOKUP(H204,'Variazioni mese finale'!B$6:M$6,'Variazioni mese finale'!$B$7:$M$81))</f>
        <v>7.6050000000000004</v>
      </c>
      <c r="M204" s="6">
        <f t="shared" si="15"/>
        <v>1.5970500000000001</v>
      </c>
      <c r="O204" s="2">
        <f>+K204*VLOOKUP(G204,'Indice consumi'!A$2:G$162,7,FALSE)</f>
        <v>0.52570974771482326</v>
      </c>
      <c r="P204" s="2">
        <f>+K204*VLOOKUP(I204,PaperPulpPrice[#All],3,FALSE)/VLOOKUP(I$2,PaperPulpPrice[#All],3,FALSE)</f>
        <v>0.40118920078307296</v>
      </c>
    </row>
    <row r="205" spans="1:16" x14ac:dyDescent="0.35">
      <c r="A205">
        <v>204</v>
      </c>
      <c r="B205" t="s">
        <v>282</v>
      </c>
      <c r="C205" t="s">
        <v>7</v>
      </c>
      <c r="D205" t="s">
        <v>251</v>
      </c>
      <c r="E205" t="s">
        <v>251</v>
      </c>
      <c r="F205" t="s">
        <v>252</v>
      </c>
      <c r="G205">
        <v>1977</v>
      </c>
      <c r="H205" t="str">
        <f t="shared" si="12"/>
        <v>OTT</v>
      </c>
      <c r="I205" s="1">
        <f t="shared" si="13"/>
        <v>28399</v>
      </c>
      <c r="J205">
        <v>400</v>
      </c>
      <c r="K205" s="2">
        <f t="shared" si="14"/>
        <v>0.21</v>
      </c>
      <c r="L205" s="2" cm="1">
        <f t="array" ref="L205">+_xlfn.XLOOKUP(G205,'Variazioni mese finale'!A$7:A$81,_xlfn.XLOOKUP(H205,'Variazioni mese finale'!B$6:M$6,'Variazioni mese finale'!$B$7:$M$81))</f>
        <v>7.524</v>
      </c>
      <c r="M205" s="6">
        <f t="shared" si="15"/>
        <v>1.5800399999999999</v>
      </c>
      <c r="O205" s="2">
        <f>+K205*VLOOKUP(G205,'Indice consumi'!A$2:G$162,7,FALSE)</f>
        <v>0.52570974771482326</v>
      </c>
      <c r="P205" s="2">
        <f>+K205*VLOOKUP(I205,PaperPulpPrice[#All],3,FALSE)/VLOOKUP(I$2,PaperPulpPrice[#All],3,FALSE)</f>
        <v>0.40021074220985098</v>
      </c>
    </row>
    <row r="206" spans="1:16" x14ac:dyDescent="0.35">
      <c r="A206">
        <v>205</v>
      </c>
      <c r="B206" t="s">
        <v>283</v>
      </c>
      <c r="C206" t="s">
        <v>33</v>
      </c>
      <c r="D206" t="s">
        <v>251</v>
      </c>
      <c r="E206" t="s">
        <v>251</v>
      </c>
      <c r="F206" t="s">
        <v>252</v>
      </c>
      <c r="G206">
        <v>1977</v>
      </c>
      <c r="H206" t="str">
        <f t="shared" si="12"/>
        <v>NOV</v>
      </c>
      <c r="I206" s="1">
        <f t="shared" si="13"/>
        <v>28430</v>
      </c>
      <c r="J206">
        <v>400</v>
      </c>
      <c r="K206" s="2">
        <f t="shared" si="14"/>
        <v>0.21</v>
      </c>
      <c r="L206" s="2" cm="1">
        <f t="array" ref="L206">+_xlfn.XLOOKUP(G206,'Variazioni mese finale'!A$7:A$81,_xlfn.XLOOKUP(H206,'Variazioni mese finale'!B$6:M$6,'Variazioni mese finale'!$B$7:$M$81))</f>
        <v>7.415</v>
      </c>
      <c r="M206" s="6">
        <f t="shared" si="15"/>
        <v>1.55715</v>
      </c>
      <c r="O206" s="2">
        <f>+K206*VLOOKUP(G206,'Indice consumi'!A$2:G$162,7,FALSE)</f>
        <v>0.52570974771482326</v>
      </c>
      <c r="P206" s="2">
        <f>+K206*VLOOKUP(I206,PaperPulpPrice[#All],3,FALSE)/VLOOKUP(I$2,PaperPulpPrice[#All],3,FALSE)</f>
        <v>0.40085819167765924</v>
      </c>
    </row>
    <row r="207" spans="1:16" x14ac:dyDescent="0.35">
      <c r="A207">
        <v>206</v>
      </c>
      <c r="B207" t="s">
        <v>284</v>
      </c>
      <c r="C207" t="s">
        <v>11</v>
      </c>
      <c r="D207" t="s">
        <v>251</v>
      </c>
      <c r="E207" t="s">
        <v>251</v>
      </c>
      <c r="F207" t="s">
        <v>252</v>
      </c>
      <c r="G207">
        <v>1977</v>
      </c>
      <c r="H207" t="str">
        <f t="shared" si="12"/>
        <v>DIC</v>
      </c>
      <c r="I207" s="1">
        <f t="shared" si="13"/>
        <v>28460</v>
      </c>
      <c r="J207">
        <v>400</v>
      </c>
      <c r="K207" s="2">
        <f t="shared" si="14"/>
        <v>0.21</v>
      </c>
      <c r="L207" s="2" cm="1">
        <f t="array" ref="L207">+_xlfn.XLOOKUP(G207,'Variazioni mese finale'!A$7:A$81,_xlfn.XLOOKUP(H207,'Variazioni mese finale'!B$6:M$6,'Variazioni mese finale'!$B$7:$M$81))</f>
        <v>7.3789999999999996</v>
      </c>
      <c r="M207" s="6">
        <f t="shared" si="15"/>
        <v>1.5495899999999998</v>
      </c>
      <c r="O207" s="2">
        <f>+K207*VLOOKUP(G207,'Indice consumi'!A$2:G$162,7,FALSE)</f>
        <v>0.52570974771482326</v>
      </c>
      <c r="P207" s="2">
        <f>+K207*VLOOKUP(I207,PaperPulpPrice[#All],3,FALSE)/VLOOKUP(I$2,PaperPulpPrice[#All],3,FALSE)</f>
        <v>0.38868518475165154</v>
      </c>
    </row>
    <row r="208" spans="1:16" x14ac:dyDescent="0.35">
      <c r="A208">
        <v>207</v>
      </c>
      <c r="B208" t="s">
        <v>285</v>
      </c>
      <c r="C208" t="s">
        <v>22</v>
      </c>
      <c r="D208" t="s">
        <v>286</v>
      </c>
      <c r="E208" t="s">
        <v>254</v>
      </c>
      <c r="F208" t="s">
        <v>287</v>
      </c>
      <c r="G208">
        <v>1978</v>
      </c>
      <c r="H208" t="str">
        <f t="shared" si="12"/>
        <v>GEN</v>
      </c>
      <c r="I208" s="1">
        <f t="shared" si="13"/>
        <v>28491</v>
      </c>
      <c r="J208">
        <v>400</v>
      </c>
      <c r="K208" s="2">
        <f t="shared" si="14"/>
        <v>0.21</v>
      </c>
      <c r="L208" s="2" cm="1">
        <f t="array" ref="L208">+_xlfn.XLOOKUP(G208,'Variazioni mese finale'!A$7:A$81,_xlfn.XLOOKUP(H208,'Variazioni mese finale'!B$6:M$6,'Variazioni mese finale'!$B$7:$M$81))</f>
        <v>7.3090000000000002</v>
      </c>
      <c r="M208" s="6">
        <f t="shared" si="15"/>
        <v>1.5348900000000001</v>
      </c>
      <c r="O208" s="2">
        <f>+K208*VLOOKUP(G208,'Indice consumi'!A$2:G$162,7,FALSE)</f>
        <v>0.53683127776386763</v>
      </c>
      <c r="P208" s="2">
        <f>+K208*VLOOKUP(I208,PaperPulpPrice[#All],3,FALSE)/VLOOKUP(I$2,PaperPulpPrice[#All],3,FALSE)</f>
        <v>0.38513958805904192</v>
      </c>
    </row>
    <row r="209" spans="1:16" x14ac:dyDescent="0.35">
      <c r="A209">
        <v>208</v>
      </c>
      <c r="B209" t="s">
        <v>288</v>
      </c>
      <c r="C209" t="s">
        <v>14</v>
      </c>
      <c r="D209" t="s">
        <v>8</v>
      </c>
      <c r="E209" t="s">
        <v>8</v>
      </c>
      <c r="F209" t="s">
        <v>9</v>
      </c>
      <c r="G209">
        <v>1978</v>
      </c>
      <c r="H209" t="str">
        <f t="shared" si="12"/>
        <v>FEB</v>
      </c>
      <c r="I209" s="1">
        <f t="shared" si="13"/>
        <v>28522</v>
      </c>
      <c r="J209">
        <v>400</v>
      </c>
      <c r="K209" s="2">
        <f t="shared" si="14"/>
        <v>0.21</v>
      </c>
      <c r="L209" s="2" cm="1">
        <f t="array" ref="L209">+_xlfn.XLOOKUP(G209,'Variazioni mese finale'!A$7:A$81,_xlfn.XLOOKUP(H209,'Variazioni mese finale'!B$6:M$6,'Variazioni mese finale'!$B$7:$M$81))</f>
        <v>7.234</v>
      </c>
      <c r="M209" s="6">
        <f t="shared" si="15"/>
        <v>1.5191399999999999</v>
      </c>
      <c r="O209" s="2">
        <f>+K209*VLOOKUP(G209,'Indice consumi'!A$2:G$162,7,FALSE)</f>
        <v>0.53683127776386763</v>
      </c>
      <c r="P209" s="2">
        <f>+K209*VLOOKUP(I209,PaperPulpPrice[#All],3,FALSE)/VLOOKUP(I$2,PaperPulpPrice[#All],3,FALSE)</f>
        <v>0.38975263662195864</v>
      </c>
    </row>
    <row r="210" spans="1:16" x14ac:dyDescent="0.35">
      <c r="A210">
        <v>209</v>
      </c>
      <c r="B210" t="s">
        <v>289</v>
      </c>
      <c r="C210" t="s">
        <v>24</v>
      </c>
      <c r="D210" t="s">
        <v>8</v>
      </c>
      <c r="E210" t="s">
        <v>8</v>
      </c>
      <c r="F210" t="s">
        <v>153</v>
      </c>
      <c r="G210">
        <v>1978</v>
      </c>
      <c r="H210" t="str">
        <f t="shared" si="12"/>
        <v>MAR</v>
      </c>
      <c r="I210" s="1">
        <f t="shared" si="13"/>
        <v>28550</v>
      </c>
      <c r="J210">
        <v>400</v>
      </c>
      <c r="K210" s="2">
        <f t="shared" si="14"/>
        <v>0.21</v>
      </c>
      <c r="L210" s="2" cm="1">
        <f t="array" ref="L210">+_xlfn.XLOOKUP(G210,'Variazioni mese finale'!A$7:A$81,_xlfn.XLOOKUP(H210,'Variazioni mese finale'!B$6:M$6,'Variazioni mese finale'!$B$7:$M$81))</f>
        <v>7.1609999999999996</v>
      </c>
      <c r="M210" s="6">
        <f t="shared" si="15"/>
        <v>1.5038099999999999</v>
      </c>
      <c r="O210" s="2">
        <f>+K210*VLOOKUP(G210,'Indice consumi'!A$2:G$162,7,FALSE)</f>
        <v>0.53683127776386763</v>
      </c>
      <c r="P210" s="2">
        <f>+K210*VLOOKUP(I210,PaperPulpPrice[#All],3,FALSE)/VLOOKUP(I$2,PaperPulpPrice[#All],3,FALSE)</f>
        <v>0.38957924215004353</v>
      </c>
    </row>
    <row r="211" spans="1:16" x14ac:dyDescent="0.35">
      <c r="A211">
        <v>210</v>
      </c>
      <c r="B211" t="s">
        <v>290</v>
      </c>
      <c r="C211" t="s">
        <v>16</v>
      </c>
      <c r="D211" t="s">
        <v>8</v>
      </c>
      <c r="E211" t="s">
        <v>8</v>
      </c>
      <c r="F211" t="s">
        <v>218</v>
      </c>
      <c r="G211">
        <v>1978</v>
      </c>
      <c r="H211" t="str">
        <f t="shared" si="12"/>
        <v>APR</v>
      </c>
      <c r="I211" s="1">
        <f t="shared" si="13"/>
        <v>28581</v>
      </c>
      <c r="J211">
        <v>400</v>
      </c>
      <c r="K211" s="2">
        <f t="shared" si="14"/>
        <v>0.21</v>
      </c>
      <c r="L211" s="2" cm="1">
        <f t="array" ref="L211">+_xlfn.XLOOKUP(G211,'Variazioni mese finale'!A$7:A$81,_xlfn.XLOOKUP(H211,'Variazioni mese finale'!B$6:M$6,'Variazioni mese finale'!$B$7:$M$81))</f>
        <v>7.0839999999999996</v>
      </c>
      <c r="M211" s="6">
        <f t="shared" si="15"/>
        <v>1.4876399999999999</v>
      </c>
      <c r="O211" s="2">
        <f>+K211*VLOOKUP(G211,'Indice consumi'!A$2:G$162,7,FALSE)</f>
        <v>0.53683127776386763</v>
      </c>
      <c r="P211" s="2">
        <f>+K211*VLOOKUP(I211,PaperPulpPrice[#All],3,FALSE)/VLOOKUP(I$2,PaperPulpPrice[#All],3,FALSE)</f>
        <v>0.38889910121660776</v>
      </c>
    </row>
    <row r="212" spans="1:16" x14ac:dyDescent="0.35">
      <c r="A212">
        <v>211</v>
      </c>
      <c r="B212" t="s">
        <v>291</v>
      </c>
      <c r="C212" t="s">
        <v>27</v>
      </c>
      <c r="D212" t="s">
        <v>8</v>
      </c>
      <c r="E212" t="s">
        <v>8</v>
      </c>
      <c r="F212" t="s">
        <v>146</v>
      </c>
      <c r="G212">
        <v>1978</v>
      </c>
      <c r="H212" t="str">
        <f t="shared" si="12"/>
        <v>MAG</v>
      </c>
      <c r="I212" s="1">
        <f t="shared" si="13"/>
        <v>28611</v>
      </c>
      <c r="J212">
        <v>400</v>
      </c>
      <c r="K212" s="2">
        <f t="shared" si="14"/>
        <v>0.21</v>
      </c>
      <c r="L212" s="2" cm="1">
        <f t="array" ref="L212">+_xlfn.XLOOKUP(G212,'Variazioni mese finale'!A$7:A$81,_xlfn.XLOOKUP(H212,'Variazioni mese finale'!B$6:M$6,'Variazioni mese finale'!$B$7:$M$81))</f>
        <v>7.008</v>
      </c>
      <c r="M212" s="6">
        <f t="shared" si="15"/>
        <v>1.4716799999999999</v>
      </c>
      <c r="O212" s="2">
        <f>+K212*VLOOKUP(G212,'Indice consumi'!A$2:G$162,7,FALSE)</f>
        <v>0.53683127776386763</v>
      </c>
      <c r="P212" s="2">
        <f>+K212*VLOOKUP(I212,PaperPulpPrice[#All],3,FALSE)/VLOOKUP(I$2,PaperPulpPrice[#All],3,FALSE)</f>
        <v>0.38329321957097667</v>
      </c>
    </row>
    <row r="213" spans="1:16" x14ac:dyDescent="0.35">
      <c r="A213">
        <v>212</v>
      </c>
      <c r="B213" t="s">
        <v>292</v>
      </c>
      <c r="C213" t="s">
        <v>18</v>
      </c>
      <c r="D213" t="s">
        <v>8</v>
      </c>
      <c r="E213" t="s">
        <v>8</v>
      </c>
      <c r="F213" t="s">
        <v>146</v>
      </c>
      <c r="G213">
        <v>1978</v>
      </c>
      <c r="H213" t="str">
        <f t="shared" si="12"/>
        <v>GIU</v>
      </c>
      <c r="I213" s="1">
        <f t="shared" si="13"/>
        <v>28642</v>
      </c>
      <c r="J213">
        <v>400</v>
      </c>
      <c r="K213" s="2">
        <f t="shared" si="14"/>
        <v>0.21</v>
      </c>
      <c r="L213" s="2" cm="1">
        <f t="array" ref="L213">+_xlfn.XLOOKUP(G213,'Variazioni mese finale'!A$7:A$81,_xlfn.XLOOKUP(H213,'Variazioni mese finale'!B$6:M$6,'Variazioni mese finale'!$B$7:$M$81))</f>
        <v>6.95</v>
      </c>
      <c r="M213" s="6">
        <f t="shared" si="15"/>
        <v>1.4595</v>
      </c>
      <c r="O213" s="2">
        <f>+K213*VLOOKUP(G213,'Indice consumi'!A$2:G$162,7,FALSE)</f>
        <v>0.53683127776386763</v>
      </c>
      <c r="P213" s="2">
        <f>+K213*VLOOKUP(I213,PaperPulpPrice[#All],3,FALSE)/VLOOKUP(I$2,PaperPulpPrice[#All],3,FALSE)</f>
        <v>0.38761698263489408</v>
      </c>
    </row>
    <row r="214" spans="1:16" x14ac:dyDescent="0.35">
      <c r="A214">
        <v>213</v>
      </c>
      <c r="B214" t="s">
        <v>293</v>
      </c>
      <c r="C214" t="s">
        <v>30</v>
      </c>
      <c r="D214" t="s">
        <v>8</v>
      </c>
      <c r="E214" t="s">
        <v>8</v>
      </c>
      <c r="F214" t="s">
        <v>146</v>
      </c>
      <c r="G214">
        <v>1978</v>
      </c>
      <c r="H214" t="str">
        <f t="shared" si="12"/>
        <v>LUG</v>
      </c>
      <c r="I214" s="1">
        <f t="shared" si="13"/>
        <v>28672</v>
      </c>
      <c r="J214">
        <v>400</v>
      </c>
      <c r="K214" s="2">
        <f t="shared" si="14"/>
        <v>0.21</v>
      </c>
      <c r="L214" s="2" cm="1">
        <f t="array" ref="L214">+_xlfn.XLOOKUP(G214,'Variazioni mese finale'!A$7:A$81,_xlfn.XLOOKUP(H214,'Variazioni mese finale'!B$6:M$6,'Variazioni mese finale'!$B$7:$M$81))</f>
        <v>6.8979999999999997</v>
      </c>
      <c r="M214" s="6">
        <f t="shared" si="15"/>
        <v>1.44858</v>
      </c>
      <c r="O214" s="2">
        <f>+K214*VLOOKUP(G214,'Indice consumi'!A$2:G$162,7,FALSE)</f>
        <v>0.53683127776386763</v>
      </c>
      <c r="P214" s="2">
        <f>+K214*VLOOKUP(I214,PaperPulpPrice[#All],3,FALSE)/VLOOKUP(I$2,PaperPulpPrice[#All],3,FALSE)</f>
        <v>0.39396004707338184</v>
      </c>
    </row>
    <row r="215" spans="1:16" x14ac:dyDescent="0.35">
      <c r="A215">
        <v>214</v>
      </c>
      <c r="B215" t="s">
        <v>294</v>
      </c>
      <c r="C215" t="s">
        <v>50</v>
      </c>
      <c r="D215" t="s">
        <v>8</v>
      </c>
      <c r="E215" t="s">
        <v>8</v>
      </c>
      <c r="F215" t="s">
        <v>155</v>
      </c>
      <c r="G215">
        <v>1978</v>
      </c>
      <c r="H215" t="str">
        <f t="shared" si="12"/>
        <v>AGO</v>
      </c>
      <c r="I215" s="1">
        <f t="shared" si="13"/>
        <v>28703</v>
      </c>
      <c r="J215">
        <v>400</v>
      </c>
      <c r="K215" s="2">
        <f t="shared" si="14"/>
        <v>0.21</v>
      </c>
      <c r="L215" s="2" cm="1">
        <f t="array" ref="L215">+_xlfn.XLOOKUP(G215,'Variazioni mese finale'!A$7:A$81,_xlfn.XLOOKUP(H215,'Variazioni mese finale'!B$6:M$6,'Variazioni mese finale'!$B$7:$M$81))</f>
        <v>6.867</v>
      </c>
      <c r="M215" s="6">
        <f t="shared" si="15"/>
        <v>1.44207</v>
      </c>
      <c r="O215" s="2">
        <f>+K215*VLOOKUP(G215,'Indice consumi'!A$2:G$162,7,FALSE)</f>
        <v>0.53683127776386763</v>
      </c>
      <c r="P215" s="2">
        <f>+K215*VLOOKUP(I215,PaperPulpPrice[#All],3,FALSE)/VLOOKUP(I$2,PaperPulpPrice[#All],3,FALSE)</f>
        <v>0.39838451312330819</v>
      </c>
    </row>
    <row r="216" spans="1:16" x14ac:dyDescent="0.35">
      <c r="A216">
        <v>215</v>
      </c>
      <c r="B216" t="s">
        <v>295</v>
      </c>
      <c r="C216" t="s">
        <v>20</v>
      </c>
      <c r="D216" t="s">
        <v>8</v>
      </c>
      <c r="E216" t="s">
        <v>8</v>
      </c>
      <c r="F216" t="s">
        <v>157</v>
      </c>
      <c r="G216">
        <v>1978</v>
      </c>
      <c r="H216" t="str">
        <f t="shared" si="12"/>
        <v>SET</v>
      </c>
      <c r="I216" s="1">
        <f t="shared" si="13"/>
        <v>28734</v>
      </c>
      <c r="J216">
        <v>400</v>
      </c>
      <c r="K216" s="2">
        <f t="shared" si="14"/>
        <v>0.21</v>
      </c>
      <c r="L216" s="2" cm="1">
        <f t="array" ref="L216">+_xlfn.XLOOKUP(G216,'Variazioni mese finale'!A$7:A$81,_xlfn.XLOOKUP(H216,'Variazioni mese finale'!B$6:M$6,'Variazioni mese finale'!$B$7:$M$81))</f>
        <v>6.7759999999999998</v>
      </c>
      <c r="M216" s="6">
        <f t="shared" si="15"/>
        <v>1.42296</v>
      </c>
      <c r="O216" s="2">
        <f>+K216*VLOOKUP(G216,'Indice consumi'!A$2:G$162,7,FALSE)</f>
        <v>0.53683127776386763</v>
      </c>
      <c r="P216" s="2">
        <f>+K216*VLOOKUP(I216,PaperPulpPrice[#All],3,FALSE)/VLOOKUP(I$2,PaperPulpPrice[#All],3,FALSE)</f>
        <v>0.40190503136449779</v>
      </c>
    </row>
    <row r="217" spans="1:16" x14ac:dyDescent="0.35">
      <c r="A217">
        <v>216</v>
      </c>
      <c r="B217" t="s">
        <v>296</v>
      </c>
      <c r="C217" t="s">
        <v>7</v>
      </c>
      <c r="D217" t="s">
        <v>8</v>
      </c>
      <c r="E217" t="s">
        <v>8</v>
      </c>
      <c r="F217" t="s">
        <v>134</v>
      </c>
      <c r="G217">
        <v>1978</v>
      </c>
      <c r="H217" t="str">
        <f t="shared" si="12"/>
        <v>OTT</v>
      </c>
      <c r="I217" s="1">
        <f t="shared" si="13"/>
        <v>28764</v>
      </c>
      <c r="J217">
        <v>400</v>
      </c>
      <c r="K217" s="2">
        <f t="shared" si="14"/>
        <v>0.21</v>
      </c>
      <c r="L217" s="2" cm="1">
        <f t="array" ref="L217">+_xlfn.XLOOKUP(G217,'Variazioni mese finale'!A$7:A$81,_xlfn.XLOOKUP(H217,'Variazioni mese finale'!B$6:M$6,'Variazioni mese finale'!$B$7:$M$81))</f>
        <v>6.702</v>
      </c>
      <c r="M217" s="6">
        <f t="shared" si="15"/>
        <v>1.4074199999999999</v>
      </c>
      <c r="O217" s="2">
        <f>+K217*VLOOKUP(G217,'Indice consumi'!A$2:G$162,7,FALSE)</f>
        <v>0.53683127776386763</v>
      </c>
      <c r="P217" s="2">
        <f>+K217*VLOOKUP(I217,PaperPulpPrice[#All],3,FALSE)/VLOOKUP(I$2,PaperPulpPrice[#All],3,FALSE)</f>
        <v>0.44400032888069946</v>
      </c>
    </row>
    <row r="218" spans="1:16" x14ac:dyDescent="0.35">
      <c r="A218">
        <v>217</v>
      </c>
      <c r="B218" t="s">
        <v>297</v>
      </c>
      <c r="C218" t="s">
        <v>33</v>
      </c>
      <c r="D218" t="s">
        <v>8</v>
      </c>
      <c r="E218" t="s">
        <v>8</v>
      </c>
      <c r="F218" t="s">
        <v>298</v>
      </c>
      <c r="G218">
        <v>1978</v>
      </c>
      <c r="H218" t="str">
        <f t="shared" si="12"/>
        <v>NOV</v>
      </c>
      <c r="I218" s="1">
        <f t="shared" si="13"/>
        <v>28795</v>
      </c>
      <c r="J218">
        <v>400</v>
      </c>
      <c r="K218" s="2">
        <f t="shared" si="14"/>
        <v>0.21</v>
      </c>
      <c r="L218" s="2" cm="1">
        <f t="array" ref="L218">+_xlfn.XLOOKUP(G218,'Variazioni mese finale'!A$7:A$81,_xlfn.XLOOKUP(H218,'Variazioni mese finale'!B$6:M$6,'Variazioni mese finale'!$B$7:$M$81))</f>
        <v>6.6440000000000001</v>
      </c>
      <c r="M218" s="6">
        <f t="shared" si="15"/>
        <v>1.39524</v>
      </c>
      <c r="O218" s="2">
        <f>+K218*VLOOKUP(G218,'Indice consumi'!A$2:G$162,7,FALSE)</f>
        <v>0.53683127776386763</v>
      </c>
      <c r="P218" s="2">
        <f>+K218*VLOOKUP(I218,PaperPulpPrice[#All],3,FALSE)/VLOOKUP(I$2,PaperPulpPrice[#All],3,FALSE)</f>
        <v>0.42619710792803189</v>
      </c>
    </row>
    <row r="219" spans="1:16" x14ac:dyDescent="0.35">
      <c r="A219">
        <v>218</v>
      </c>
      <c r="B219" t="s">
        <v>299</v>
      </c>
      <c r="C219" t="s">
        <v>11</v>
      </c>
      <c r="D219" t="s">
        <v>8</v>
      </c>
      <c r="E219" t="s">
        <v>8</v>
      </c>
      <c r="F219" t="s">
        <v>252</v>
      </c>
      <c r="G219">
        <v>1978</v>
      </c>
      <c r="H219" t="str">
        <f t="shared" si="12"/>
        <v>DIC</v>
      </c>
      <c r="I219" s="1">
        <f t="shared" si="13"/>
        <v>28825</v>
      </c>
      <c r="J219">
        <v>400</v>
      </c>
      <c r="K219" s="2">
        <f t="shared" si="14"/>
        <v>0.21</v>
      </c>
      <c r="L219" s="2" cm="1">
        <f t="array" ref="L219">+_xlfn.XLOOKUP(G219,'Variazioni mese finale'!A$7:A$81,_xlfn.XLOOKUP(H219,'Variazioni mese finale'!B$6:M$6,'Variazioni mese finale'!$B$7:$M$81))</f>
        <v>6.5960000000000001</v>
      </c>
      <c r="M219" s="6">
        <f t="shared" si="15"/>
        <v>1.3851599999999999</v>
      </c>
      <c r="O219" s="2">
        <f>+K219*VLOOKUP(G219,'Indice consumi'!A$2:G$162,7,FALSE)</f>
        <v>0.53683127776386763</v>
      </c>
      <c r="P219" s="2">
        <f>+K219*VLOOKUP(I219,PaperPulpPrice[#All],3,FALSE)/VLOOKUP(I$2,PaperPulpPrice[#All],3,FALSE)</f>
        <v>0.42715978711720309</v>
      </c>
    </row>
    <row r="220" spans="1:16" x14ac:dyDescent="0.35">
      <c r="A220">
        <v>219</v>
      </c>
      <c r="B220" t="s">
        <v>300</v>
      </c>
      <c r="C220" t="s">
        <v>22</v>
      </c>
      <c r="D220" t="s">
        <v>8</v>
      </c>
      <c r="E220" t="s">
        <v>8</v>
      </c>
      <c r="F220" t="s">
        <v>252</v>
      </c>
      <c r="G220">
        <v>1979</v>
      </c>
      <c r="H220" t="str">
        <f t="shared" si="12"/>
        <v>GEN</v>
      </c>
      <c r="I220" s="1">
        <f t="shared" si="13"/>
        <v>28856</v>
      </c>
      <c r="J220">
        <v>500</v>
      </c>
      <c r="K220" s="2">
        <f t="shared" si="14"/>
        <v>0.26</v>
      </c>
      <c r="L220" s="2" cm="1">
        <f t="array" ref="L220">+_xlfn.XLOOKUP(G220,'Variazioni mese finale'!A$7:A$81,_xlfn.XLOOKUP(H220,'Variazioni mese finale'!B$6:M$6,'Variazioni mese finale'!$B$7:$M$81))</f>
        <v>6.4710000000000001</v>
      </c>
      <c r="M220" s="6">
        <f t="shared" si="15"/>
        <v>1.6824600000000001</v>
      </c>
      <c r="O220" s="2">
        <f>+K220*VLOOKUP(G220,'Indice consumi'!A$2:G$162,7,FALSE)</f>
        <v>0.70570864368297415</v>
      </c>
      <c r="P220" s="2">
        <f>+K220*VLOOKUP(I220,PaperPulpPrice[#All],3,FALSE)/VLOOKUP(I$2,PaperPulpPrice[#All],3,FALSE)</f>
        <v>0.55059769187646779</v>
      </c>
    </row>
    <row r="221" spans="1:16" x14ac:dyDescent="0.35">
      <c r="A221">
        <v>220</v>
      </c>
      <c r="B221" t="s">
        <v>301</v>
      </c>
      <c r="C221" t="s">
        <v>14</v>
      </c>
      <c r="D221" t="s">
        <v>278</v>
      </c>
      <c r="E221" t="s">
        <v>248</v>
      </c>
      <c r="F221" t="s">
        <v>302</v>
      </c>
      <c r="G221">
        <v>1979</v>
      </c>
      <c r="H221" t="str">
        <f t="shared" si="12"/>
        <v>FEB</v>
      </c>
      <c r="I221" s="1">
        <f t="shared" si="13"/>
        <v>28887</v>
      </c>
      <c r="J221">
        <v>500</v>
      </c>
      <c r="K221" s="2">
        <f t="shared" si="14"/>
        <v>0.26</v>
      </c>
      <c r="L221" s="2" cm="1">
        <f t="array" ref="L221">+_xlfn.XLOOKUP(G221,'Variazioni mese finale'!A$7:A$81,_xlfn.XLOOKUP(H221,'Variazioni mese finale'!B$6:M$6,'Variazioni mese finale'!$B$7:$M$81))</f>
        <v>6.3769999999999998</v>
      </c>
      <c r="M221" s="6">
        <f t="shared" si="15"/>
        <v>1.65802</v>
      </c>
      <c r="O221" s="2">
        <f>+K221*VLOOKUP(G221,'Indice consumi'!A$2:G$162,7,FALSE)</f>
        <v>0.70570864368297415</v>
      </c>
      <c r="P221" s="2">
        <f>+K221*VLOOKUP(I221,PaperPulpPrice[#All],3,FALSE)/VLOOKUP(I$2,PaperPulpPrice[#All],3,FALSE)</f>
        <v>0.54865805124807898</v>
      </c>
    </row>
    <row r="222" spans="1:16" x14ac:dyDescent="0.35">
      <c r="A222">
        <v>221</v>
      </c>
      <c r="B222" t="s">
        <v>303</v>
      </c>
      <c r="C222" t="s">
        <v>24</v>
      </c>
      <c r="D222" t="s">
        <v>251</v>
      </c>
      <c r="E222" t="s">
        <v>251</v>
      </c>
      <c r="F222" t="s">
        <v>155</v>
      </c>
      <c r="G222">
        <v>1979</v>
      </c>
      <c r="H222" t="str">
        <f t="shared" si="12"/>
        <v>MAR</v>
      </c>
      <c r="I222" s="1">
        <f t="shared" si="13"/>
        <v>28915</v>
      </c>
      <c r="J222">
        <v>500</v>
      </c>
      <c r="K222" s="2">
        <f t="shared" si="14"/>
        <v>0.26</v>
      </c>
      <c r="L222" s="2" cm="1">
        <f t="array" ref="L222">+_xlfn.XLOOKUP(G222,'Variazioni mese finale'!A$7:A$81,_xlfn.XLOOKUP(H222,'Variazioni mese finale'!B$6:M$6,'Variazioni mese finale'!$B$7:$M$81))</f>
        <v>6.298</v>
      </c>
      <c r="M222" s="6">
        <f t="shared" si="15"/>
        <v>1.63748</v>
      </c>
      <c r="O222" s="2">
        <f>+K222*VLOOKUP(G222,'Indice consumi'!A$2:G$162,7,FALSE)</f>
        <v>0.70570864368297415</v>
      </c>
      <c r="P222" s="2">
        <f>+K222*VLOOKUP(I222,PaperPulpPrice[#All],3,FALSE)/VLOOKUP(I$2,PaperPulpPrice[#All],3,FALSE)</f>
        <v>0.55289809686205604</v>
      </c>
    </row>
    <row r="223" spans="1:16" x14ac:dyDescent="0.35">
      <c r="A223">
        <v>222</v>
      </c>
      <c r="B223" t="s">
        <v>304</v>
      </c>
      <c r="C223" t="s">
        <v>16</v>
      </c>
      <c r="D223" t="s">
        <v>251</v>
      </c>
      <c r="E223" t="s">
        <v>251</v>
      </c>
      <c r="F223" t="s">
        <v>155</v>
      </c>
      <c r="G223">
        <v>1979</v>
      </c>
      <c r="H223" t="str">
        <f t="shared" si="12"/>
        <v>APR</v>
      </c>
      <c r="I223" s="1">
        <f t="shared" si="13"/>
        <v>28946</v>
      </c>
      <c r="J223">
        <v>500</v>
      </c>
      <c r="K223" s="2">
        <f t="shared" si="14"/>
        <v>0.26</v>
      </c>
      <c r="L223" s="2" cm="1">
        <f t="array" ref="L223">+_xlfn.XLOOKUP(G223,'Variazioni mese finale'!A$7:A$81,_xlfn.XLOOKUP(H223,'Variazioni mese finale'!B$6:M$6,'Variazioni mese finale'!$B$7:$M$81))</f>
        <v>6.1970000000000001</v>
      </c>
      <c r="M223" s="6">
        <f t="shared" si="15"/>
        <v>1.6112200000000001</v>
      </c>
      <c r="O223" s="2">
        <f>+K223*VLOOKUP(G223,'Indice consumi'!A$2:G$162,7,FALSE)</f>
        <v>0.70570864368297415</v>
      </c>
      <c r="P223" s="2">
        <f>+K223*VLOOKUP(I223,PaperPulpPrice[#All],3,FALSE)/VLOOKUP(I$2,PaperPulpPrice[#All],3,FALSE)</f>
        <v>0.56962523015040778</v>
      </c>
    </row>
    <row r="224" spans="1:16" x14ac:dyDescent="0.35">
      <c r="A224">
        <v>223</v>
      </c>
      <c r="B224" t="s">
        <v>305</v>
      </c>
      <c r="C224" t="s">
        <v>27</v>
      </c>
      <c r="D224" t="s">
        <v>251</v>
      </c>
      <c r="E224" t="s">
        <v>251</v>
      </c>
      <c r="F224" t="s">
        <v>306</v>
      </c>
      <c r="G224">
        <v>1979</v>
      </c>
      <c r="H224" t="str">
        <f t="shared" si="12"/>
        <v>MAG</v>
      </c>
      <c r="I224" s="1">
        <f t="shared" si="13"/>
        <v>28976</v>
      </c>
      <c r="J224">
        <v>500</v>
      </c>
      <c r="K224" s="2">
        <f t="shared" si="14"/>
        <v>0.26</v>
      </c>
      <c r="L224" s="2" cm="1">
        <f t="array" ref="L224">+_xlfn.XLOOKUP(G224,'Variazioni mese finale'!A$7:A$81,_xlfn.XLOOKUP(H224,'Variazioni mese finale'!B$6:M$6,'Variazioni mese finale'!$B$7:$M$81))</f>
        <v>6.1180000000000003</v>
      </c>
      <c r="M224" s="6">
        <f t="shared" si="15"/>
        <v>1.5906800000000001</v>
      </c>
      <c r="O224" s="2">
        <f>+K224*VLOOKUP(G224,'Indice consumi'!A$2:G$162,7,FALSE)</f>
        <v>0.70570864368297415</v>
      </c>
      <c r="P224" s="2">
        <f>+K224*VLOOKUP(I224,PaperPulpPrice[#All],3,FALSE)/VLOOKUP(I$2,PaperPulpPrice[#All],3,FALSE)</f>
        <v>0.56992530344533165</v>
      </c>
    </row>
    <row r="225" spans="1:16" x14ac:dyDescent="0.35">
      <c r="A225">
        <v>224</v>
      </c>
      <c r="B225" t="s">
        <v>307</v>
      </c>
      <c r="C225" t="s">
        <v>18</v>
      </c>
      <c r="D225" t="s">
        <v>251</v>
      </c>
      <c r="E225" t="s">
        <v>251</v>
      </c>
      <c r="F225" t="s">
        <v>9</v>
      </c>
      <c r="G225">
        <v>1979</v>
      </c>
      <c r="H225" t="str">
        <f t="shared" si="12"/>
        <v>GIU</v>
      </c>
      <c r="I225" s="1">
        <f t="shared" si="13"/>
        <v>29007</v>
      </c>
      <c r="J225">
        <v>500</v>
      </c>
      <c r="K225" s="2">
        <f t="shared" si="14"/>
        <v>0.26</v>
      </c>
      <c r="L225" s="2" cm="1">
        <f t="array" ref="L225">+_xlfn.XLOOKUP(G225,'Variazioni mese finale'!A$7:A$81,_xlfn.XLOOKUP(H225,'Variazioni mese finale'!B$6:M$6,'Variazioni mese finale'!$B$7:$M$81))</f>
        <v>6.0579999999999998</v>
      </c>
      <c r="M225" s="6">
        <f t="shared" si="15"/>
        <v>1.57508</v>
      </c>
      <c r="O225" s="2">
        <f>+K225*VLOOKUP(G225,'Indice consumi'!A$2:G$162,7,FALSE)</f>
        <v>0.70570864368297415</v>
      </c>
      <c r="P225" s="2">
        <f>+K225*VLOOKUP(I225,PaperPulpPrice[#All],3,FALSE)/VLOOKUP(I$2,PaperPulpPrice[#All],3,FALSE)</f>
        <v>0.5761735587320318</v>
      </c>
    </row>
    <row r="226" spans="1:16" x14ac:dyDescent="0.35">
      <c r="A226">
        <v>225</v>
      </c>
      <c r="B226" t="s">
        <v>308</v>
      </c>
      <c r="C226" t="s">
        <v>30</v>
      </c>
      <c r="D226" t="s">
        <v>251</v>
      </c>
      <c r="E226" t="s">
        <v>251</v>
      </c>
      <c r="F226" t="s">
        <v>9</v>
      </c>
      <c r="G226">
        <v>1979</v>
      </c>
      <c r="H226" t="str">
        <f t="shared" si="12"/>
        <v>LUG</v>
      </c>
      <c r="I226" s="1">
        <f t="shared" si="13"/>
        <v>29037</v>
      </c>
      <c r="J226">
        <v>500</v>
      </c>
      <c r="K226" s="2">
        <f t="shared" si="14"/>
        <v>0.26</v>
      </c>
      <c r="L226" s="2" cm="1">
        <f t="array" ref="L226">+_xlfn.XLOOKUP(G226,'Variazioni mese finale'!A$7:A$81,_xlfn.XLOOKUP(H226,'Variazioni mese finale'!B$6:M$6,'Variazioni mese finale'!$B$7:$M$81))</f>
        <v>6.0030000000000001</v>
      </c>
      <c r="M226" s="6">
        <f t="shared" si="15"/>
        <v>1.5607800000000001</v>
      </c>
      <c r="O226" s="2">
        <f>+K226*VLOOKUP(G226,'Indice consumi'!A$2:G$162,7,FALSE)</f>
        <v>0.70570864368297415</v>
      </c>
      <c r="P226" s="2">
        <f>+K226*VLOOKUP(I226,PaperPulpPrice[#All],3,FALSE)/VLOOKUP(I$2,PaperPulpPrice[#All],3,FALSE)</f>
        <v>0.61726713123803989</v>
      </c>
    </row>
    <row r="227" spans="1:16" x14ac:dyDescent="0.35">
      <c r="A227">
        <v>226</v>
      </c>
      <c r="B227" t="s">
        <v>309</v>
      </c>
      <c r="C227" t="s">
        <v>50</v>
      </c>
      <c r="D227" t="s">
        <v>254</v>
      </c>
      <c r="E227" t="s">
        <v>254</v>
      </c>
      <c r="F227" t="s">
        <v>223</v>
      </c>
      <c r="G227">
        <v>1979</v>
      </c>
      <c r="H227" t="str">
        <f t="shared" si="12"/>
        <v>AGO</v>
      </c>
      <c r="I227" s="1">
        <f t="shared" si="13"/>
        <v>29068</v>
      </c>
      <c r="J227">
        <v>500</v>
      </c>
      <c r="K227" s="2">
        <f t="shared" si="14"/>
        <v>0.26</v>
      </c>
      <c r="L227" s="2" cm="1">
        <f t="array" ref="L227">+_xlfn.XLOOKUP(G227,'Variazioni mese finale'!A$7:A$81,_xlfn.XLOOKUP(H227,'Variazioni mese finale'!B$6:M$6,'Variazioni mese finale'!$B$7:$M$81))</f>
        <v>5.9450000000000003</v>
      </c>
      <c r="M227" s="6">
        <f t="shared" si="15"/>
        <v>1.5457000000000001</v>
      </c>
      <c r="O227" s="2">
        <f>+K227*VLOOKUP(G227,'Indice consumi'!A$2:G$162,7,FALSE)</f>
        <v>0.70570864368297415</v>
      </c>
      <c r="P227" s="2">
        <f>+K227*VLOOKUP(I227,PaperPulpPrice[#All],3,FALSE)/VLOOKUP(I$2,PaperPulpPrice[#All],3,FALSE)</f>
        <v>0.61957961060564404</v>
      </c>
    </row>
    <row r="228" spans="1:16" x14ac:dyDescent="0.35">
      <c r="A228">
        <v>227</v>
      </c>
      <c r="B228" t="s">
        <v>310</v>
      </c>
      <c r="C228" t="s">
        <v>20</v>
      </c>
      <c r="D228" t="s">
        <v>8</v>
      </c>
      <c r="E228" t="s">
        <v>8</v>
      </c>
      <c r="F228" t="s">
        <v>155</v>
      </c>
      <c r="G228">
        <v>1979</v>
      </c>
      <c r="H228" t="str">
        <f t="shared" si="12"/>
        <v>SET</v>
      </c>
      <c r="I228" s="1">
        <f t="shared" si="13"/>
        <v>29099</v>
      </c>
      <c r="J228">
        <v>500</v>
      </c>
      <c r="K228" s="2">
        <f t="shared" si="14"/>
        <v>0.26</v>
      </c>
      <c r="L228" s="2" cm="1">
        <f t="array" ref="L228">+_xlfn.XLOOKUP(G228,'Variazioni mese finale'!A$7:A$81,_xlfn.XLOOKUP(H228,'Variazioni mese finale'!B$6:M$6,'Variazioni mese finale'!$B$7:$M$81))</f>
        <v>5.8019999999999996</v>
      </c>
      <c r="M228" s="6">
        <f t="shared" si="15"/>
        <v>1.5085199999999999</v>
      </c>
      <c r="O228" s="2">
        <f>+K228*VLOOKUP(G228,'Indice consumi'!A$2:G$162,7,FALSE)</f>
        <v>0.70570864368297415</v>
      </c>
      <c r="P228" s="2">
        <f>+K228*VLOOKUP(I228,PaperPulpPrice[#All],3,FALSE)/VLOOKUP(I$2,PaperPulpPrice[#All],3,FALSE)</f>
        <v>0.62513814246051436</v>
      </c>
    </row>
    <row r="229" spans="1:16" x14ac:dyDescent="0.35">
      <c r="A229">
        <v>228</v>
      </c>
      <c r="B229" t="s">
        <v>311</v>
      </c>
      <c r="C229" t="s">
        <v>7</v>
      </c>
      <c r="D229" t="s">
        <v>8</v>
      </c>
      <c r="E229" t="s">
        <v>8</v>
      </c>
      <c r="F229" t="s">
        <v>146</v>
      </c>
      <c r="G229">
        <v>1979</v>
      </c>
      <c r="H229" t="str">
        <f t="shared" si="12"/>
        <v>OTT</v>
      </c>
      <c r="I229" s="1">
        <f t="shared" si="13"/>
        <v>29129</v>
      </c>
      <c r="J229">
        <v>500</v>
      </c>
      <c r="K229" s="2">
        <f t="shared" si="14"/>
        <v>0.26</v>
      </c>
      <c r="L229" s="2" cm="1">
        <f t="array" ref="L229">+_xlfn.XLOOKUP(G229,'Variazioni mese finale'!A$7:A$81,_xlfn.XLOOKUP(H229,'Variazioni mese finale'!B$6:M$6,'Variazioni mese finale'!$B$7:$M$81))</f>
        <v>5.67</v>
      </c>
      <c r="M229" s="6">
        <f t="shared" si="15"/>
        <v>1.4742</v>
      </c>
      <c r="O229" s="2">
        <f>+K229*VLOOKUP(G229,'Indice consumi'!A$2:G$162,7,FALSE)</f>
        <v>0.70570864368297415</v>
      </c>
      <c r="P229" s="2">
        <f>+K229*VLOOKUP(I229,PaperPulpPrice[#All],3,FALSE)/VLOOKUP(I$2,PaperPulpPrice[#All],3,FALSE)</f>
        <v>0.64629544311871912</v>
      </c>
    </row>
    <row r="230" spans="1:16" x14ac:dyDescent="0.35">
      <c r="A230">
        <v>229</v>
      </c>
      <c r="B230" t="s">
        <v>312</v>
      </c>
      <c r="C230" t="s">
        <v>33</v>
      </c>
      <c r="D230" t="s">
        <v>8</v>
      </c>
      <c r="E230" t="s">
        <v>8</v>
      </c>
      <c r="F230" t="s">
        <v>313</v>
      </c>
      <c r="G230">
        <v>1979</v>
      </c>
      <c r="H230" t="str">
        <f t="shared" si="12"/>
        <v>NOV</v>
      </c>
      <c r="I230" s="1">
        <f t="shared" si="13"/>
        <v>29160</v>
      </c>
      <c r="J230">
        <v>500</v>
      </c>
      <c r="K230" s="2">
        <f t="shared" si="14"/>
        <v>0.26</v>
      </c>
      <c r="L230" s="2" cm="1">
        <f t="array" ref="L230">+_xlfn.XLOOKUP(G230,'Variazioni mese finale'!A$7:A$81,_xlfn.XLOOKUP(H230,'Variazioni mese finale'!B$6:M$6,'Variazioni mese finale'!$B$7:$M$81))</f>
        <v>5.5970000000000004</v>
      </c>
      <c r="M230" s="6">
        <f t="shared" si="15"/>
        <v>1.4552200000000002</v>
      </c>
      <c r="O230" s="2">
        <f>+K230*VLOOKUP(G230,'Indice consumi'!A$2:G$162,7,FALSE)</f>
        <v>0.70570864368297415</v>
      </c>
      <c r="P230" s="2">
        <f>+K230*VLOOKUP(I230,PaperPulpPrice[#All],3,FALSE)/VLOOKUP(I$2,PaperPulpPrice[#All],3,FALSE)</f>
        <v>0.64751557864722864</v>
      </c>
    </row>
    <row r="231" spans="1:16" x14ac:dyDescent="0.35">
      <c r="A231">
        <v>230</v>
      </c>
      <c r="B231" t="s">
        <v>314</v>
      </c>
      <c r="C231" t="s">
        <v>11</v>
      </c>
      <c r="D231" t="s">
        <v>8</v>
      </c>
      <c r="E231" t="s">
        <v>8</v>
      </c>
      <c r="F231" t="s">
        <v>252</v>
      </c>
      <c r="G231">
        <v>1979</v>
      </c>
      <c r="H231" t="str">
        <f t="shared" si="12"/>
        <v>DIC</v>
      </c>
      <c r="I231" s="1">
        <f t="shared" si="13"/>
        <v>29190</v>
      </c>
      <c r="J231">
        <v>500</v>
      </c>
      <c r="K231" s="2">
        <f t="shared" si="14"/>
        <v>0.26</v>
      </c>
      <c r="L231" s="2" cm="1">
        <f t="array" ref="L231">+_xlfn.XLOOKUP(G231,'Variazioni mese finale'!A$7:A$81,_xlfn.XLOOKUP(H231,'Variazioni mese finale'!B$6:M$6,'Variazioni mese finale'!$B$7:$M$81))</f>
        <v>5.5069999999999997</v>
      </c>
      <c r="M231" s="6">
        <f t="shared" si="15"/>
        <v>1.4318199999999999</v>
      </c>
      <c r="O231" s="2">
        <f>+K231*VLOOKUP(G231,'Indice consumi'!A$2:G$162,7,FALSE)</f>
        <v>0.70570864368297415</v>
      </c>
      <c r="P231" s="2">
        <f>+K231*VLOOKUP(I231,PaperPulpPrice[#All],3,FALSE)/VLOOKUP(I$2,PaperPulpPrice[#All],3,FALSE)</f>
        <v>0.65916892548707229</v>
      </c>
    </row>
    <row r="232" spans="1:16" x14ac:dyDescent="0.35">
      <c r="A232">
        <v>231</v>
      </c>
      <c r="B232" t="s">
        <v>315</v>
      </c>
      <c r="C232" t="s">
        <v>22</v>
      </c>
      <c r="D232" t="s">
        <v>8</v>
      </c>
      <c r="E232" t="s">
        <v>8</v>
      </c>
      <c r="F232" t="s">
        <v>252</v>
      </c>
      <c r="G232">
        <v>1980</v>
      </c>
      <c r="H232" t="str">
        <f t="shared" si="12"/>
        <v>GEN</v>
      </c>
      <c r="I232" s="1">
        <f t="shared" si="13"/>
        <v>29221</v>
      </c>
      <c r="J232">
        <v>500</v>
      </c>
      <c r="K232" s="2">
        <f t="shared" si="14"/>
        <v>0.26</v>
      </c>
      <c r="L232" s="2" cm="1">
        <f t="array" ref="L232">+_xlfn.XLOOKUP(G232,'Variazioni mese finale'!A$7:A$81,_xlfn.XLOOKUP(H232,'Variazioni mese finale'!B$6:M$6,'Variazioni mese finale'!$B$7:$M$81))</f>
        <v>5.3310000000000004</v>
      </c>
      <c r="M232" s="6">
        <f t="shared" si="15"/>
        <v>1.3860600000000001</v>
      </c>
      <c r="O232" s="2">
        <f>+K232*VLOOKUP(G232,'Indice consumi'!A$2:G$162,7,FALSE)</f>
        <v>0.74167153994876533</v>
      </c>
      <c r="P232" s="2">
        <f>+K232*VLOOKUP(I232,PaperPulpPrice[#All],3,FALSE)/VLOOKUP(I$2,PaperPulpPrice[#All],3,FALSE)</f>
        <v>0.7010611552734255</v>
      </c>
    </row>
    <row r="233" spans="1:16" x14ac:dyDescent="0.35">
      <c r="A233">
        <v>232</v>
      </c>
      <c r="B233" t="s">
        <v>316</v>
      </c>
      <c r="C233" t="s">
        <v>14</v>
      </c>
      <c r="D233" t="s">
        <v>8</v>
      </c>
      <c r="E233" t="s">
        <v>8</v>
      </c>
      <c r="F233" t="s">
        <v>255</v>
      </c>
      <c r="G233">
        <v>1980</v>
      </c>
      <c r="H233" t="str">
        <f t="shared" si="12"/>
        <v>FEB</v>
      </c>
      <c r="I233" s="1">
        <f t="shared" si="13"/>
        <v>29252</v>
      </c>
      <c r="J233">
        <v>500</v>
      </c>
      <c r="K233" s="2">
        <f t="shared" si="14"/>
        <v>0.26</v>
      </c>
      <c r="L233" s="2" cm="1">
        <f t="array" ref="L233">+_xlfn.XLOOKUP(G233,'Variazioni mese finale'!A$7:A$81,_xlfn.XLOOKUP(H233,'Variazioni mese finale'!B$6:M$6,'Variazioni mese finale'!$B$7:$M$81))</f>
        <v>5.24</v>
      </c>
      <c r="M233" s="6">
        <f t="shared" si="15"/>
        <v>1.3624000000000001</v>
      </c>
      <c r="O233" s="2">
        <f>+K233*VLOOKUP(G233,'Indice consumi'!A$2:G$162,7,FALSE)</f>
        <v>0.74167153994876533</v>
      </c>
      <c r="P233" s="2">
        <f>+K233*VLOOKUP(I233,PaperPulpPrice[#All],3,FALSE)/VLOOKUP(I$2,PaperPulpPrice[#All],3,FALSE)</f>
        <v>0.69589857201517125</v>
      </c>
    </row>
    <row r="234" spans="1:16" x14ac:dyDescent="0.35">
      <c r="A234">
        <v>233</v>
      </c>
      <c r="B234" t="s">
        <v>317</v>
      </c>
      <c r="C234" t="s">
        <v>24</v>
      </c>
      <c r="D234" t="s">
        <v>8</v>
      </c>
      <c r="E234" t="s">
        <v>8</v>
      </c>
      <c r="F234" t="s">
        <v>274</v>
      </c>
      <c r="G234">
        <v>1980</v>
      </c>
      <c r="H234" t="str">
        <f t="shared" si="12"/>
        <v>MAR</v>
      </c>
      <c r="I234" s="1">
        <f t="shared" si="13"/>
        <v>29281</v>
      </c>
      <c r="J234">
        <v>500</v>
      </c>
      <c r="K234" s="2">
        <f t="shared" si="14"/>
        <v>0.26</v>
      </c>
      <c r="L234" s="2" cm="1">
        <f t="array" ref="L234">+_xlfn.XLOOKUP(G234,'Variazioni mese finale'!A$7:A$81,_xlfn.XLOOKUP(H234,'Variazioni mese finale'!B$6:M$6,'Variazioni mese finale'!$B$7:$M$81))</f>
        <v>5.1929999999999996</v>
      </c>
      <c r="M234" s="6">
        <f t="shared" si="15"/>
        <v>1.3501799999999999</v>
      </c>
      <c r="O234" s="2">
        <f>+K234*VLOOKUP(G234,'Indice consumi'!A$2:G$162,7,FALSE)</f>
        <v>0.74167153994876533</v>
      </c>
      <c r="P234" s="2">
        <f>+K234*VLOOKUP(I234,PaperPulpPrice[#All],3,FALSE)/VLOOKUP(I$2,PaperPulpPrice[#All],3,FALSE)</f>
        <v>0.65627103731766256</v>
      </c>
    </row>
    <row r="235" spans="1:16" x14ac:dyDescent="0.35">
      <c r="A235">
        <v>234</v>
      </c>
      <c r="B235" t="s">
        <v>318</v>
      </c>
      <c r="C235" t="s">
        <v>16</v>
      </c>
      <c r="D235" t="s">
        <v>8</v>
      </c>
      <c r="E235" t="s">
        <v>8</v>
      </c>
      <c r="F235" t="s">
        <v>134</v>
      </c>
      <c r="G235">
        <v>1980</v>
      </c>
      <c r="H235" t="str">
        <f t="shared" si="12"/>
        <v>APR</v>
      </c>
      <c r="I235" s="1">
        <f t="shared" si="13"/>
        <v>29312</v>
      </c>
      <c r="J235">
        <v>500</v>
      </c>
      <c r="K235" s="2">
        <f t="shared" si="14"/>
        <v>0.26</v>
      </c>
      <c r="L235" s="2" cm="1">
        <f t="array" ref="L235">+_xlfn.XLOOKUP(G235,'Variazioni mese finale'!A$7:A$81,_xlfn.XLOOKUP(H235,'Variazioni mese finale'!B$6:M$6,'Variazioni mese finale'!$B$7:$M$81))</f>
        <v>5.1120000000000001</v>
      </c>
      <c r="M235" s="6">
        <f t="shared" si="15"/>
        <v>1.3291200000000001</v>
      </c>
      <c r="O235" s="2">
        <f>+K235*VLOOKUP(G235,'Indice consumi'!A$2:G$162,7,FALSE)</f>
        <v>0.74167153994876533</v>
      </c>
      <c r="P235" s="2">
        <f>+K235*VLOOKUP(I235,PaperPulpPrice[#All],3,FALSE)/VLOOKUP(I$2,PaperPulpPrice[#All],3,FALSE)</f>
        <v>0.69494119229548279</v>
      </c>
    </row>
    <row r="236" spans="1:16" x14ac:dyDescent="0.35">
      <c r="A236">
        <v>235</v>
      </c>
      <c r="B236" t="s">
        <v>319</v>
      </c>
      <c r="C236" t="s">
        <v>27</v>
      </c>
      <c r="D236" t="s">
        <v>8</v>
      </c>
      <c r="E236" t="s">
        <v>8</v>
      </c>
      <c r="F236" t="s">
        <v>134</v>
      </c>
      <c r="G236">
        <v>1980</v>
      </c>
      <c r="H236" t="str">
        <f t="shared" si="12"/>
        <v>MAG</v>
      </c>
      <c r="I236" s="1">
        <f t="shared" si="13"/>
        <v>29342</v>
      </c>
      <c r="J236">
        <v>500</v>
      </c>
      <c r="K236" s="2">
        <f t="shared" si="14"/>
        <v>0.26</v>
      </c>
      <c r="L236" s="2" cm="1">
        <f t="array" ref="L236">+_xlfn.XLOOKUP(G236,'Variazioni mese finale'!A$7:A$81,_xlfn.XLOOKUP(H236,'Variazioni mese finale'!B$6:M$6,'Variazioni mese finale'!$B$7:$M$81))</f>
        <v>5.0670000000000002</v>
      </c>
      <c r="M236" s="6">
        <f t="shared" si="15"/>
        <v>1.31742</v>
      </c>
      <c r="O236" s="2">
        <f>+K236*VLOOKUP(G236,'Indice consumi'!A$2:G$162,7,FALSE)</f>
        <v>0.74167153994876533</v>
      </c>
      <c r="P236" s="2">
        <f>+K236*VLOOKUP(I236,PaperPulpPrice[#All],3,FALSE)/VLOOKUP(I$2,PaperPulpPrice[#All],3,FALSE)</f>
        <v>0.72398346643000466</v>
      </c>
    </row>
    <row r="237" spans="1:16" x14ac:dyDescent="0.35">
      <c r="A237">
        <v>236</v>
      </c>
      <c r="B237" t="s">
        <v>320</v>
      </c>
      <c r="C237" t="s">
        <v>18</v>
      </c>
      <c r="D237" t="s">
        <v>278</v>
      </c>
      <c r="E237" t="s">
        <v>248</v>
      </c>
      <c r="F237" t="s">
        <v>321</v>
      </c>
      <c r="G237">
        <v>1980</v>
      </c>
      <c r="H237" t="str">
        <f t="shared" si="12"/>
        <v>GIU</v>
      </c>
      <c r="I237" s="1">
        <f t="shared" si="13"/>
        <v>29373</v>
      </c>
      <c r="J237">
        <v>500</v>
      </c>
      <c r="K237" s="2">
        <f t="shared" si="14"/>
        <v>0.26</v>
      </c>
      <c r="L237" s="2" cm="1">
        <f t="array" ref="L237">+_xlfn.XLOOKUP(G237,'Variazioni mese finale'!A$7:A$81,_xlfn.XLOOKUP(H237,'Variazioni mese finale'!B$6:M$6,'Variazioni mese finale'!$B$7:$M$81))</f>
        <v>5.0199999999999996</v>
      </c>
      <c r="M237" s="6">
        <f t="shared" si="15"/>
        <v>1.3051999999999999</v>
      </c>
      <c r="O237" s="2">
        <f>+K237*VLOOKUP(G237,'Indice consumi'!A$2:G$162,7,FALSE)</f>
        <v>0.74167153994876533</v>
      </c>
      <c r="P237" s="2">
        <f>+K237*VLOOKUP(I237,PaperPulpPrice[#All],3,FALSE)/VLOOKUP(I$2,PaperPulpPrice[#All],3,FALSE)</f>
        <v>0.73459250372483786</v>
      </c>
    </row>
    <row r="238" spans="1:16" x14ac:dyDescent="0.35">
      <c r="A238">
        <v>237</v>
      </c>
      <c r="B238" t="s">
        <v>322</v>
      </c>
      <c r="C238" t="s">
        <v>30</v>
      </c>
      <c r="D238" t="s">
        <v>251</v>
      </c>
      <c r="E238" t="s">
        <v>251</v>
      </c>
      <c r="F238" t="s">
        <v>155</v>
      </c>
      <c r="G238">
        <v>1980</v>
      </c>
      <c r="H238" t="str">
        <f t="shared" si="12"/>
        <v>LUG</v>
      </c>
      <c r="I238" s="1">
        <f t="shared" si="13"/>
        <v>29403</v>
      </c>
      <c r="J238">
        <v>600</v>
      </c>
      <c r="K238" s="2">
        <f t="shared" si="14"/>
        <v>0.31</v>
      </c>
      <c r="L238" s="2" cm="1">
        <f t="array" ref="L238">+_xlfn.XLOOKUP(G238,'Variazioni mese finale'!A$7:A$81,_xlfn.XLOOKUP(H238,'Variazioni mese finale'!B$6:M$6,'Variazioni mese finale'!$B$7:$M$81))</f>
        <v>4.9370000000000003</v>
      </c>
      <c r="M238" s="6">
        <f t="shared" si="15"/>
        <v>1.53047</v>
      </c>
      <c r="O238" s="2">
        <f>+K238*VLOOKUP(G238,'Indice consumi'!A$2:G$162,7,FALSE)</f>
        <v>0.88430068224660474</v>
      </c>
      <c r="P238" s="2">
        <f>+K238*VLOOKUP(I238,PaperPulpPrice[#All],3,FALSE)/VLOOKUP(I$2,PaperPulpPrice[#All],3,FALSE)</f>
        <v>0.87987571065202896</v>
      </c>
    </row>
    <row r="239" spans="1:16" x14ac:dyDescent="0.35">
      <c r="A239">
        <v>238</v>
      </c>
      <c r="B239" t="s">
        <v>323</v>
      </c>
      <c r="C239" t="s">
        <v>50</v>
      </c>
      <c r="D239" t="s">
        <v>251</v>
      </c>
      <c r="E239" t="s">
        <v>251</v>
      </c>
      <c r="F239" t="s">
        <v>155</v>
      </c>
      <c r="G239">
        <v>1980</v>
      </c>
      <c r="H239" t="str">
        <f t="shared" si="12"/>
        <v>AGO</v>
      </c>
      <c r="I239" s="1">
        <f t="shared" si="13"/>
        <v>29434</v>
      </c>
      <c r="J239">
        <v>600</v>
      </c>
      <c r="K239" s="2">
        <f t="shared" si="14"/>
        <v>0.31</v>
      </c>
      <c r="L239" s="2" cm="1">
        <f t="array" ref="L239">+_xlfn.XLOOKUP(G239,'Variazioni mese finale'!A$7:A$81,_xlfn.XLOOKUP(H239,'Variazioni mese finale'!B$6:M$6,'Variazioni mese finale'!$B$7:$M$81))</f>
        <v>4.8869999999999996</v>
      </c>
      <c r="M239" s="6">
        <f t="shared" si="15"/>
        <v>1.5149699999999999</v>
      </c>
      <c r="O239" s="2">
        <f>+K239*VLOOKUP(G239,'Indice consumi'!A$2:G$162,7,FALSE)</f>
        <v>0.88430068224660474</v>
      </c>
      <c r="P239" s="2">
        <f>+K239*VLOOKUP(I239,PaperPulpPrice[#All],3,FALSE)/VLOOKUP(I$2,PaperPulpPrice[#All],3,FALSE)</f>
        <v>0.86350863428488434</v>
      </c>
    </row>
    <row r="240" spans="1:16" x14ac:dyDescent="0.35">
      <c r="A240">
        <v>239</v>
      </c>
      <c r="B240" t="s">
        <v>324</v>
      </c>
      <c r="C240" t="s">
        <v>20</v>
      </c>
      <c r="D240" t="s">
        <v>254</v>
      </c>
      <c r="E240" t="s">
        <v>254</v>
      </c>
      <c r="F240" t="s">
        <v>325</v>
      </c>
      <c r="G240">
        <v>1980</v>
      </c>
      <c r="H240" t="str">
        <f t="shared" si="12"/>
        <v>SET</v>
      </c>
      <c r="I240" s="1">
        <f t="shared" si="13"/>
        <v>29465</v>
      </c>
      <c r="J240">
        <v>600</v>
      </c>
      <c r="K240" s="2">
        <f t="shared" si="14"/>
        <v>0.31</v>
      </c>
      <c r="L240" s="2" cm="1">
        <f t="array" ref="L240">+_xlfn.XLOOKUP(G240,'Variazioni mese finale'!A$7:A$81,_xlfn.XLOOKUP(H240,'Variazioni mese finale'!B$6:M$6,'Variazioni mese finale'!$B$7:$M$81))</f>
        <v>4.7850000000000001</v>
      </c>
      <c r="M240" s="6">
        <f t="shared" si="15"/>
        <v>1.4833499999999999</v>
      </c>
      <c r="O240" s="2">
        <f>+K240*VLOOKUP(G240,'Indice consumi'!A$2:G$162,7,FALSE)</f>
        <v>0.88430068224660474</v>
      </c>
      <c r="P240" s="2">
        <f>+K240*VLOOKUP(I240,PaperPulpPrice[#All],3,FALSE)/VLOOKUP(I$2,PaperPulpPrice[#All],3,FALSE)</f>
        <v>0.85971453035778711</v>
      </c>
    </row>
    <row r="241" spans="1:16" x14ac:dyDescent="0.35">
      <c r="A241">
        <v>240</v>
      </c>
      <c r="B241" t="s">
        <v>326</v>
      </c>
      <c r="C241" t="s">
        <v>7</v>
      </c>
      <c r="D241" t="s">
        <v>8</v>
      </c>
      <c r="E241" t="s">
        <v>8</v>
      </c>
      <c r="F241" t="s">
        <v>146</v>
      </c>
      <c r="G241">
        <v>1980</v>
      </c>
      <c r="H241" t="str">
        <f t="shared" si="12"/>
        <v>OTT</v>
      </c>
      <c r="I241" s="1">
        <f t="shared" si="13"/>
        <v>29495</v>
      </c>
      <c r="J241">
        <v>600</v>
      </c>
      <c r="K241" s="2">
        <f t="shared" si="14"/>
        <v>0.31</v>
      </c>
      <c r="L241" s="2" cm="1">
        <f t="array" ref="L241">+_xlfn.XLOOKUP(G241,'Variazioni mese finale'!A$7:A$81,_xlfn.XLOOKUP(H241,'Variazioni mese finale'!B$6:M$6,'Variazioni mese finale'!$B$7:$M$81))</f>
        <v>4.7050000000000001</v>
      </c>
      <c r="M241" s="6">
        <f t="shared" si="15"/>
        <v>1.45855</v>
      </c>
      <c r="O241" s="2">
        <f>+K241*VLOOKUP(G241,'Indice consumi'!A$2:G$162,7,FALSE)</f>
        <v>0.88430068224660474</v>
      </c>
      <c r="P241" s="2">
        <f>+K241*VLOOKUP(I241,PaperPulpPrice[#All],3,FALSE)/VLOOKUP(I$2,PaperPulpPrice[#All],3,FALSE)</f>
        <v>0.84111589987581703</v>
      </c>
    </row>
    <row r="242" spans="1:16" x14ac:dyDescent="0.35">
      <c r="A242">
        <v>241</v>
      </c>
      <c r="B242" t="s">
        <v>327</v>
      </c>
      <c r="C242" t="s">
        <v>33</v>
      </c>
      <c r="D242" t="s">
        <v>8</v>
      </c>
      <c r="E242" t="s">
        <v>8</v>
      </c>
      <c r="F242" t="s">
        <v>252</v>
      </c>
      <c r="G242">
        <v>1980</v>
      </c>
      <c r="H242" t="str">
        <f t="shared" si="12"/>
        <v>NOV</v>
      </c>
      <c r="I242" s="1">
        <f t="shared" si="13"/>
        <v>29526</v>
      </c>
      <c r="J242">
        <v>600</v>
      </c>
      <c r="K242" s="2">
        <f t="shared" si="14"/>
        <v>0.31</v>
      </c>
      <c r="L242" s="2" cm="1">
        <f t="array" ref="L242">+_xlfn.XLOOKUP(G242,'Variazioni mese finale'!A$7:A$81,_xlfn.XLOOKUP(H242,'Variazioni mese finale'!B$6:M$6,'Variazioni mese finale'!$B$7:$M$81))</f>
        <v>4.6079999999999997</v>
      </c>
      <c r="M242" s="6">
        <f t="shared" si="15"/>
        <v>1.42848</v>
      </c>
      <c r="O242" s="2">
        <f>+K242*VLOOKUP(G242,'Indice consumi'!A$2:G$162,7,FALSE)</f>
        <v>0.88430068224660474</v>
      </c>
      <c r="P242" s="2">
        <f>+K242*VLOOKUP(I242,PaperPulpPrice[#All],3,FALSE)/VLOOKUP(I$2,PaperPulpPrice[#All],3,FALSE)</f>
        <v>0.80837428443737824</v>
      </c>
    </row>
    <row r="243" spans="1:16" x14ac:dyDescent="0.35">
      <c r="A243">
        <v>242</v>
      </c>
      <c r="B243" t="s">
        <v>328</v>
      </c>
      <c r="C243" t="s">
        <v>11</v>
      </c>
      <c r="D243" t="s">
        <v>248</v>
      </c>
      <c r="E243" t="s">
        <v>248</v>
      </c>
      <c r="F243" t="s">
        <v>329</v>
      </c>
      <c r="G243">
        <v>1980</v>
      </c>
      <c r="H243" t="str">
        <f t="shared" si="12"/>
        <v>DIC</v>
      </c>
      <c r="I243" s="1">
        <f t="shared" si="13"/>
        <v>29556</v>
      </c>
      <c r="J243">
        <v>600</v>
      </c>
      <c r="K243" s="2">
        <f t="shared" si="14"/>
        <v>0.31</v>
      </c>
      <c r="L243" s="2" cm="1">
        <f t="array" ref="L243">+_xlfn.XLOOKUP(G243,'Variazioni mese finale'!A$7:A$81,_xlfn.XLOOKUP(H243,'Variazioni mese finale'!B$6:M$6,'Variazioni mese finale'!$B$7:$M$81))</f>
        <v>4.5490000000000004</v>
      </c>
      <c r="M243" s="6">
        <f t="shared" si="15"/>
        <v>1.4101900000000001</v>
      </c>
      <c r="O243" s="2">
        <f>+K243*VLOOKUP(G243,'Indice consumi'!A$2:G$162,7,FALSE)</f>
        <v>0.88430068224660474</v>
      </c>
      <c r="P243" s="2">
        <f>+K243*VLOOKUP(I243,PaperPulpPrice[#All],3,FALSE)/VLOOKUP(I$2,PaperPulpPrice[#All],3,FALSE)</f>
        <v>0.78595364296119918</v>
      </c>
    </row>
    <row r="244" spans="1:16" x14ac:dyDescent="0.35">
      <c r="A244">
        <v>243</v>
      </c>
      <c r="B244" t="s">
        <v>330</v>
      </c>
      <c r="C244" t="s">
        <v>22</v>
      </c>
      <c r="D244" t="s">
        <v>251</v>
      </c>
      <c r="E244" t="s">
        <v>251</v>
      </c>
      <c r="F244" t="s">
        <v>9</v>
      </c>
      <c r="G244">
        <v>1981</v>
      </c>
      <c r="H244" t="str">
        <f t="shared" si="12"/>
        <v>GEN</v>
      </c>
      <c r="I244" s="1">
        <f t="shared" si="13"/>
        <v>29587</v>
      </c>
      <c r="J244">
        <v>600</v>
      </c>
      <c r="K244" s="2">
        <f t="shared" si="14"/>
        <v>0.31</v>
      </c>
      <c r="L244" s="2" cm="1">
        <f t="array" ref="L244">+_xlfn.XLOOKUP(G244,'Variazioni mese finale'!A$7:A$81,_xlfn.XLOOKUP(H244,'Variazioni mese finale'!B$6:M$6,'Variazioni mese finale'!$B$7:$M$81))</f>
        <v>4.4889999999999999</v>
      </c>
      <c r="M244" s="6">
        <f t="shared" si="15"/>
        <v>1.3915899999999999</v>
      </c>
      <c r="O244" s="2">
        <f>+K244*VLOOKUP(G244,'Indice consumi'!A$2:G$162,7,FALSE)</f>
        <v>0.89165472200662099</v>
      </c>
      <c r="P244" s="2">
        <f>+K244*VLOOKUP(I244,PaperPulpPrice[#All],3,FALSE)/VLOOKUP(I$2,PaperPulpPrice[#All],3,FALSE)</f>
        <v>0.7713142327853254</v>
      </c>
    </row>
    <row r="245" spans="1:16" x14ac:dyDescent="0.35">
      <c r="A245">
        <v>244</v>
      </c>
      <c r="B245" t="s">
        <v>331</v>
      </c>
      <c r="C245" t="s">
        <v>14</v>
      </c>
      <c r="D245" t="s">
        <v>251</v>
      </c>
      <c r="E245" t="s">
        <v>251</v>
      </c>
      <c r="F245" t="s">
        <v>9</v>
      </c>
      <c r="G245">
        <v>1981</v>
      </c>
      <c r="H245" t="str">
        <f t="shared" si="12"/>
        <v>FEB</v>
      </c>
      <c r="I245" s="1">
        <f t="shared" si="13"/>
        <v>29618</v>
      </c>
      <c r="J245">
        <v>600</v>
      </c>
      <c r="K245" s="2">
        <f t="shared" si="14"/>
        <v>0.31</v>
      </c>
      <c r="L245" s="2" cm="1">
        <f t="array" ref="L245">+_xlfn.XLOOKUP(G245,'Variazioni mese finale'!A$7:A$81,_xlfn.XLOOKUP(H245,'Variazioni mese finale'!B$6:M$6,'Variazioni mese finale'!$B$7:$M$81))</f>
        <v>4.4089999999999998</v>
      </c>
      <c r="M245" s="6">
        <f t="shared" si="15"/>
        <v>1.3667899999999999</v>
      </c>
      <c r="O245" s="2">
        <f>+K245*VLOOKUP(G245,'Indice consumi'!A$2:G$162,7,FALSE)</f>
        <v>0.89165472200662099</v>
      </c>
      <c r="P245" s="2">
        <f>+K245*VLOOKUP(I245,PaperPulpPrice[#All],3,FALSE)/VLOOKUP(I$2,PaperPulpPrice[#All],3,FALSE)</f>
        <v>0.72084156966564517</v>
      </c>
    </row>
    <row r="246" spans="1:16" x14ac:dyDescent="0.35">
      <c r="A246">
        <v>245</v>
      </c>
      <c r="B246" t="s">
        <v>332</v>
      </c>
      <c r="C246" t="s">
        <v>24</v>
      </c>
      <c r="D246" t="s">
        <v>333</v>
      </c>
      <c r="E246" t="s">
        <v>254</v>
      </c>
      <c r="F246" t="s">
        <v>155</v>
      </c>
      <c r="G246">
        <v>1981</v>
      </c>
      <c r="H246" t="str">
        <f t="shared" si="12"/>
        <v>MAR</v>
      </c>
      <c r="I246" s="1">
        <f t="shared" si="13"/>
        <v>29646</v>
      </c>
      <c r="J246">
        <v>600</v>
      </c>
      <c r="K246" s="2">
        <f t="shared" si="14"/>
        <v>0.31</v>
      </c>
      <c r="L246" s="2" cm="1">
        <f t="array" ref="L246">+_xlfn.XLOOKUP(G246,'Variazioni mese finale'!A$7:A$81,_xlfn.XLOOKUP(H246,'Variazioni mese finale'!B$6:M$6,'Variazioni mese finale'!$B$7:$M$81))</f>
        <v>4.3470000000000004</v>
      </c>
      <c r="M246" s="6">
        <f t="shared" si="15"/>
        <v>1.3475700000000002</v>
      </c>
      <c r="O246" s="2">
        <f>+K246*VLOOKUP(G246,'Indice consumi'!A$2:G$162,7,FALSE)</f>
        <v>0.89165472200662099</v>
      </c>
      <c r="P246" s="2">
        <f>+K246*VLOOKUP(I246,PaperPulpPrice[#All],3,FALSE)/VLOOKUP(I$2,PaperPulpPrice[#All],3,FALSE)</f>
        <v>0.71318910699377724</v>
      </c>
    </row>
    <row r="247" spans="1:16" x14ac:dyDescent="0.35">
      <c r="A247">
        <v>246</v>
      </c>
      <c r="B247" t="s">
        <v>334</v>
      </c>
      <c r="C247" t="s">
        <v>16</v>
      </c>
      <c r="D247" t="s">
        <v>8</v>
      </c>
      <c r="E247" t="s">
        <v>8</v>
      </c>
      <c r="F247" t="s">
        <v>155</v>
      </c>
      <c r="G247">
        <v>1981</v>
      </c>
      <c r="H247" t="str">
        <f t="shared" si="12"/>
        <v>APR</v>
      </c>
      <c r="I247" s="1">
        <f t="shared" si="13"/>
        <v>29677</v>
      </c>
      <c r="J247">
        <v>600</v>
      </c>
      <c r="K247" s="2">
        <f t="shared" si="14"/>
        <v>0.31</v>
      </c>
      <c r="L247" s="2" cm="1">
        <f t="array" ref="L247">+_xlfn.XLOOKUP(G247,'Variazioni mese finale'!A$7:A$81,_xlfn.XLOOKUP(H247,'Variazioni mese finale'!B$6:M$6,'Variazioni mese finale'!$B$7:$M$81))</f>
        <v>4.2859999999999996</v>
      </c>
      <c r="M247" s="6">
        <f t="shared" si="15"/>
        <v>1.32866</v>
      </c>
      <c r="O247" s="2">
        <f>+K247*VLOOKUP(G247,'Indice consumi'!A$2:G$162,7,FALSE)</f>
        <v>0.89165472200662099</v>
      </c>
      <c r="P247" s="2">
        <f>+K247*VLOOKUP(I247,PaperPulpPrice[#All],3,FALSE)/VLOOKUP(I$2,PaperPulpPrice[#All],3,FALSE)</f>
        <v>0.69019720618046776</v>
      </c>
    </row>
    <row r="248" spans="1:16" x14ac:dyDescent="0.35">
      <c r="A248">
        <v>247</v>
      </c>
      <c r="B248" t="s">
        <v>335</v>
      </c>
      <c r="C248" t="s">
        <v>27</v>
      </c>
      <c r="D248" t="s">
        <v>8</v>
      </c>
      <c r="E248" t="s">
        <v>8</v>
      </c>
      <c r="F248" t="s">
        <v>336</v>
      </c>
      <c r="G248">
        <v>1981</v>
      </c>
      <c r="H248" t="str">
        <f t="shared" si="12"/>
        <v>MAG</v>
      </c>
      <c r="I248" s="1">
        <f t="shared" si="13"/>
        <v>29707</v>
      </c>
      <c r="J248">
        <v>600</v>
      </c>
      <c r="K248" s="2">
        <f t="shared" si="14"/>
        <v>0.31</v>
      </c>
      <c r="L248" s="2" cm="1">
        <f t="array" ref="L248">+_xlfn.XLOOKUP(G248,'Variazioni mese finale'!A$7:A$81,_xlfn.XLOOKUP(H248,'Variazioni mese finale'!B$6:M$6,'Variazioni mese finale'!$B$7:$M$81))</f>
        <v>4.2279999999999998</v>
      </c>
      <c r="M248" s="6">
        <f t="shared" si="15"/>
        <v>1.3106799999999998</v>
      </c>
      <c r="O248" s="2">
        <f>+K248*VLOOKUP(G248,'Indice consumi'!A$2:G$162,7,FALSE)</f>
        <v>0.89165472200662099</v>
      </c>
      <c r="P248" s="2">
        <f>+K248*VLOOKUP(I248,PaperPulpPrice[#All],3,FALSE)/VLOOKUP(I$2,PaperPulpPrice[#All],3,FALSE)</f>
        <v>0.65113244037624685</v>
      </c>
    </row>
    <row r="249" spans="1:16" x14ac:dyDescent="0.35">
      <c r="A249">
        <v>248</v>
      </c>
      <c r="B249" t="s">
        <v>337</v>
      </c>
      <c r="C249" t="s">
        <v>18</v>
      </c>
      <c r="D249" t="s">
        <v>8</v>
      </c>
      <c r="E249" t="s">
        <v>8</v>
      </c>
      <c r="F249" t="s">
        <v>252</v>
      </c>
      <c r="G249">
        <v>1981</v>
      </c>
      <c r="H249" t="str">
        <f t="shared" si="12"/>
        <v>GIU</v>
      </c>
      <c r="I249" s="1">
        <f t="shared" si="13"/>
        <v>29738</v>
      </c>
      <c r="J249">
        <v>700</v>
      </c>
      <c r="K249" s="2">
        <f t="shared" si="14"/>
        <v>0.36</v>
      </c>
      <c r="L249" s="2" cm="1">
        <f t="array" ref="L249">+_xlfn.XLOOKUP(G249,'Variazioni mese finale'!A$7:A$81,_xlfn.XLOOKUP(H249,'Variazioni mese finale'!B$6:M$6,'Variazioni mese finale'!$B$7:$M$81))</f>
        <v>4.1849999999999996</v>
      </c>
      <c r="M249" s="6">
        <f t="shared" si="15"/>
        <v>1.5065999999999997</v>
      </c>
      <c r="O249" s="2">
        <f>+K249*VLOOKUP(G249,'Indice consumi'!A$2:G$162,7,FALSE)</f>
        <v>1.0354699997496244</v>
      </c>
      <c r="P249" s="2">
        <f>+K249*VLOOKUP(I249,PaperPulpPrice[#All],3,FALSE)/VLOOKUP(I$2,PaperPulpPrice[#All],3,FALSE)</f>
        <v>0.7289426259182854</v>
      </c>
    </row>
    <row r="250" spans="1:16" x14ac:dyDescent="0.35">
      <c r="A250">
        <v>249</v>
      </c>
      <c r="B250" t="s">
        <v>338</v>
      </c>
      <c r="C250" t="s">
        <v>30</v>
      </c>
      <c r="D250" t="s">
        <v>8</v>
      </c>
      <c r="E250" t="s">
        <v>8</v>
      </c>
      <c r="F250" t="s">
        <v>252</v>
      </c>
      <c r="G250">
        <v>1981</v>
      </c>
      <c r="H250" t="str">
        <f t="shared" si="12"/>
        <v>LUG</v>
      </c>
      <c r="I250" s="1">
        <f t="shared" si="13"/>
        <v>29768</v>
      </c>
      <c r="J250">
        <v>700</v>
      </c>
      <c r="K250" s="2">
        <f t="shared" si="14"/>
        <v>0.36</v>
      </c>
      <c r="L250" s="2" cm="1">
        <f t="array" ref="L250">+_xlfn.XLOOKUP(G250,'Variazioni mese finale'!A$7:A$81,_xlfn.XLOOKUP(H250,'Variazioni mese finale'!B$6:M$6,'Variazioni mese finale'!$B$7:$M$81))</f>
        <v>4.149</v>
      </c>
      <c r="M250" s="6">
        <f t="shared" si="15"/>
        <v>1.4936399999999999</v>
      </c>
      <c r="O250" s="2">
        <f>+K250*VLOOKUP(G250,'Indice consumi'!A$2:G$162,7,FALSE)</f>
        <v>1.0354699997496244</v>
      </c>
      <c r="P250" s="2">
        <f>+K250*VLOOKUP(I250,PaperPulpPrice[#All],3,FALSE)/VLOOKUP(I$2,PaperPulpPrice[#All],3,FALSE)</f>
        <v>0.71068210166068557</v>
      </c>
    </row>
    <row r="251" spans="1:16" x14ac:dyDescent="0.35">
      <c r="A251">
        <v>250</v>
      </c>
      <c r="B251" t="s">
        <v>339</v>
      </c>
      <c r="C251" t="s">
        <v>50</v>
      </c>
      <c r="D251" t="s">
        <v>251</v>
      </c>
      <c r="E251" t="s">
        <v>251</v>
      </c>
      <c r="F251" t="s">
        <v>134</v>
      </c>
      <c r="G251">
        <v>1981</v>
      </c>
      <c r="H251" t="str">
        <f t="shared" si="12"/>
        <v>AGO</v>
      </c>
      <c r="I251" s="1">
        <f t="shared" si="13"/>
        <v>29799</v>
      </c>
      <c r="J251">
        <v>700</v>
      </c>
      <c r="K251" s="2">
        <f t="shared" si="14"/>
        <v>0.36</v>
      </c>
      <c r="L251" s="2" cm="1">
        <f t="array" ref="L251">+_xlfn.XLOOKUP(G251,'Variazioni mese finale'!A$7:A$81,_xlfn.XLOOKUP(H251,'Variazioni mese finale'!B$6:M$6,'Variazioni mese finale'!$B$7:$M$81))</f>
        <v>4.1219999999999999</v>
      </c>
      <c r="M251" s="6">
        <f t="shared" si="15"/>
        <v>1.4839199999999999</v>
      </c>
      <c r="O251" s="2">
        <f>+K251*VLOOKUP(G251,'Indice consumi'!A$2:G$162,7,FALSE)</f>
        <v>1.0354699997496244</v>
      </c>
      <c r="P251" s="2">
        <f>+K251*VLOOKUP(I251,PaperPulpPrice[#All],3,FALSE)/VLOOKUP(I$2,PaperPulpPrice[#All],3,FALSE)</f>
        <v>0.69380454432197047</v>
      </c>
    </row>
    <row r="252" spans="1:16" x14ac:dyDescent="0.35">
      <c r="A252">
        <v>251</v>
      </c>
      <c r="B252" t="s">
        <v>340</v>
      </c>
      <c r="C252" t="s">
        <v>20</v>
      </c>
      <c r="D252" t="s">
        <v>251</v>
      </c>
      <c r="E252" t="s">
        <v>251</v>
      </c>
      <c r="F252" t="s">
        <v>134</v>
      </c>
      <c r="G252">
        <v>1981</v>
      </c>
      <c r="H252" t="str">
        <f t="shared" si="12"/>
        <v>SET</v>
      </c>
      <c r="I252" s="1">
        <f t="shared" si="13"/>
        <v>29830</v>
      </c>
      <c r="J252">
        <v>700</v>
      </c>
      <c r="K252" s="2">
        <f t="shared" si="14"/>
        <v>0.36</v>
      </c>
      <c r="L252" s="2" cm="1">
        <f t="array" ref="L252">+_xlfn.XLOOKUP(G252,'Variazioni mese finale'!A$7:A$81,_xlfn.XLOOKUP(H252,'Variazioni mese finale'!B$6:M$6,'Variazioni mese finale'!$B$7:$M$81))</f>
        <v>4.0640000000000001</v>
      </c>
      <c r="M252" s="6">
        <f t="shared" si="15"/>
        <v>1.4630399999999999</v>
      </c>
      <c r="O252" s="2">
        <f>+K252*VLOOKUP(G252,'Indice consumi'!A$2:G$162,7,FALSE)</f>
        <v>1.0354699997496244</v>
      </c>
      <c r="P252" s="2">
        <f>+K252*VLOOKUP(I252,PaperPulpPrice[#All],3,FALSE)/VLOOKUP(I$2,PaperPulpPrice[#All],3,FALSE)</f>
        <v>0.72661739428899019</v>
      </c>
    </row>
    <row r="253" spans="1:16" x14ac:dyDescent="0.35">
      <c r="A253">
        <v>252</v>
      </c>
      <c r="B253" t="s">
        <v>341</v>
      </c>
      <c r="C253" t="s">
        <v>7</v>
      </c>
      <c r="D253" t="s">
        <v>251</v>
      </c>
      <c r="E253" t="s">
        <v>251</v>
      </c>
      <c r="F253" t="s">
        <v>134</v>
      </c>
      <c r="G253">
        <v>1981</v>
      </c>
      <c r="H253" t="str">
        <f t="shared" si="12"/>
        <v>OTT</v>
      </c>
      <c r="I253" s="1">
        <f t="shared" si="13"/>
        <v>29860</v>
      </c>
      <c r="J253">
        <v>700</v>
      </c>
      <c r="K253" s="2">
        <f t="shared" si="14"/>
        <v>0.36</v>
      </c>
      <c r="L253" s="2" cm="1">
        <f t="array" ref="L253">+_xlfn.XLOOKUP(G253,'Variazioni mese finale'!A$7:A$81,_xlfn.XLOOKUP(H253,'Variazioni mese finale'!B$6:M$6,'Variazioni mese finale'!$B$7:$M$81))</f>
        <v>3.9860000000000002</v>
      </c>
      <c r="M253" s="6">
        <f t="shared" si="15"/>
        <v>1.43496</v>
      </c>
      <c r="O253" s="2">
        <f>+K253*VLOOKUP(G253,'Indice consumi'!A$2:G$162,7,FALSE)</f>
        <v>1.0354699997496244</v>
      </c>
      <c r="P253" s="2">
        <f>+K253*VLOOKUP(I253,PaperPulpPrice[#All],3,FALSE)/VLOOKUP(I$2,PaperPulpPrice[#All],3,FALSE)</f>
        <v>0.73900493883238783</v>
      </c>
    </row>
    <row r="254" spans="1:16" x14ac:dyDescent="0.35">
      <c r="A254">
        <v>253</v>
      </c>
      <c r="B254" t="s">
        <v>342</v>
      </c>
      <c r="C254" t="s">
        <v>33</v>
      </c>
      <c r="D254" t="s">
        <v>251</v>
      </c>
      <c r="E254" t="s">
        <v>251</v>
      </c>
      <c r="F254" t="s">
        <v>146</v>
      </c>
      <c r="G254">
        <v>1981</v>
      </c>
      <c r="H254" t="str">
        <f t="shared" si="12"/>
        <v>NOV</v>
      </c>
      <c r="I254" s="1">
        <f t="shared" si="13"/>
        <v>29891</v>
      </c>
      <c r="J254">
        <v>700</v>
      </c>
      <c r="K254" s="2">
        <f t="shared" si="14"/>
        <v>0.36</v>
      </c>
      <c r="L254" s="2" cm="1">
        <f t="array" ref="L254">+_xlfn.XLOOKUP(G254,'Variazioni mese finale'!A$7:A$81,_xlfn.XLOOKUP(H254,'Variazioni mese finale'!B$6:M$6,'Variazioni mese finale'!$B$7:$M$81))</f>
        <v>3.919</v>
      </c>
      <c r="M254" s="6">
        <f t="shared" si="15"/>
        <v>1.4108399999999999</v>
      </c>
      <c r="O254" s="2">
        <f>+K254*VLOOKUP(G254,'Indice consumi'!A$2:G$162,7,FALSE)</f>
        <v>1.0354699997496244</v>
      </c>
      <c r="P254" s="2">
        <f>+K254*VLOOKUP(I254,PaperPulpPrice[#All],3,FALSE)/VLOOKUP(I$2,PaperPulpPrice[#All],3,FALSE)</f>
        <v>0.76120566346450969</v>
      </c>
    </row>
    <row r="255" spans="1:16" x14ac:dyDescent="0.35">
      <c r="A255">
        <v>254</v>
      </c>
      <c r="B255" t="s">
        <v>343</v>
      </c>
      <c r="C255" t="s">
        <v>11</v>
      </c>
      <c r="D255" t="s">
        <v>251</v>
      </c>
      <c r="E255" t="s">
        <v>251</v>
      </c>
      <c r="F255" t="s">
        <v>313</v>
      </c>
      <c r="G255">
        <v>1981</v>
      </c>
      <c r="H255" t="str">
        <f t="shared" si="12"/>
        <v>DIC</v>
      </c>
      <c r="I255" s="1">
        <f t="shared" si="13"/>
        <v>29921</v>
      </c>
      <c r="J255">
        <v>700</v>
      </c>
      <c r="K255" s="2">
        <f t="shared" si="14"/>
        <v>0.36</v>
      </c>
      <c r="L255" s="2" cm="1">
        <f t="array" ref="L255">+_xlfn.XLOOKUP(G255,'Variazioni mese finale'!A$7:A$81,_xlfn.XLOOKUP(H255,'Variazioni mese finale'!B$6:M$6,'Variazioni mese finale'!$B$7:$M$81))</f>
        <v>3.879</v>
      </c>
      <c r="M255" s="6">
        <f t="shared" si="15"/>
        <v>1.3964399999999999</v>
      </c>
      <c r="O255" s="2">
        <f>+K255*VLOOKUP(G255,'Indice consumi'!A$2:G$162,7,FALSE)</f>
        <v>1.0354699997496244</v>
      </c>
      <c r="P255" s="2">
        <f>+K255*VLOOKUP(I255,PaperPulpPrice[#All],3,FALSE)/VLOOKUP(I$2,PaperPulpPrice[#All],3,FALSE)</f>
        <v>0.74977483907497111</v>
      </c>
    </row>
    <row r="256" spans="1:16" x14ac:dyDescent="0.35">
      <c r="A256">
        <v>255</v>
      </c>
      <c r="B256" t="s">
        <v>344</v>
      </c>
      <c r="C256" t="s">
        <v>22</v>
      </c>
      <c r="D256" t="s">
        <v>251</v>
      </c>
      <c r="E256" t="s">
        <v>251</v>
      </c>
      <c r="F256" t="s">
        <v>252</v>
      </c>
      <c r="G256">
        <v>1982</v>
      </c>
      <c r="H256" t="str">
        <f t="shared" si="12"/>
        <v>GEN</v>
      </c>
      <c r="I256" s="1">
        <f t="shared" si="13"/>
        <v>29952</v>
      </c>
      <c r="J256">
        <v>700</v>
      </c>
      <c r="K256" s="2">
        <f t="shared" si="14"/>
        <v>0.36</v>
      </c>
      <c r="L256" s="2" cm="1">
        <f t="array" ref="L256">+_xlfn.XLOOKUP(G256,'Variazioni mese finale'!A$7:A$81,_xlfn.XLOOKUP(H256,'Variazioni mese finale'!B$6:M$6,'Variazioni mese finale'!$B$7:$M$81))</f>
        <v>3.8279999999999998</v>
      </c>
      <c r="M256" s="6">
        <f t="shared" si="15"/>
        <v>1.37808</v>
      </c>
      <c r="O256" s="2">
        <f>+K256*VLOOKUP(G256,'Indice consumi'!A$2:G$162,7,FALSE)</f>
        <v>1.0532695584224936</v>
      </c>
      <c r="P256" s="2">
        <f>+K256*VLOOKUP(I256,PaperPulpPrice[#All],3,FALSE)/VLOOKUP(I$2,PaperPulpPrice[#All],3,FALSE)</f>
        <v>0.73176475108113481</v>
      </c>
    </row>
    <row r="257" spans="1:16" x14ac:dyDescent="0.35">
      <c r="A257">
        <v>256</v>
      </c>
      <c r="B257" t="s">
        <v>345</v>
      </c>
      <c r="C257" t="s">
        <v>14</v>
      </c>
      <c r="D257" t="s">
        <v>333</v>
      </c>
      <c r="E257" t="s">
        <v>254</v>
      </c>
      <c r="F257" t="s">
        <v>255</v>
      </c>
      <c r="G257">
        <v>1982</v>
      </c>
      <c r="H257" t="str">
        <f t="shared" si="12"/>
        <v>FEB</v>
      </c>
      <c r="I257" s="1">
        <f t="shared" si="13"/>
        <v>29983</v>
      </c>
      <c r="J257">
        <v>700</v>
      </c>
      <c r="K257" s="2">
        <f t="shared" si="14"/>
        <v>0.36</v>
      </c>
      <c r="L257" s="2" cm="1">
        <f t="array" ref="L257">+_xlfn.XLOOKUP(G257,'Variazioni mese finale'!A$7:A$81,_xlfn.XLOOKUP(H257,'Variazioni mese finale'!B$6:M$6,'Variazioni mese finale'!$B$7:$M$81))</f>
        <v>3.778</v>
      </c>
      <c r="M257" s="6">
        <f t="shared" si="15"/>
        <v>1.36008</v>
      </c>
      <c r="O257" s="2">
        <f>+K257*VLOOKUP(G257,'Indice consumi'!A$2:G$162,7,FALSE)</f>
        <v>1.0532695584224936</v>
      </c>
      <c r="P257" s="2">
        <f>+K257*VLOOKUP(I257,PaperPulpPrice[#All],3,FALSE)/VLOOKUP(I$2,PaperPulpPrice[#All],3,FALSE)</f>
        <v>0.70936240310024967</v>
      </c>
    </row>
    <row r="258" spans="1:16" x14ac:dyDescent="0.35">
      <c r="A258">
        <v>257</v>
      </c>
      <c r="B258" t="s">
        <v>346</v>
      </c>
      <c r="C258" t="s">
        <v>24</v>
      </c>
      <c r="D258" t="s">
        <v>8</v>
      </c>
      <c r="E258" t="s">
        <v>8</v>
      </c>
      <c r="F258" t="s">
        <v>174</v>
      </c>
      <c r="G258">
        <v>1982</v>
      </c>
      <c r="H258" t="str">
        <f t="shared" si="12"/>
        <v>MAR</v>
      </c>
      <c r="I258" s="1">
        <f t="shared" si="13"/>
        <v>30011</v>
      </c>
      <c r="J258">
        <v>700</v>
      </c>
      <c r="K258" s="2">
        <f t="shared" si="14"/>
        <v>0.36</v>
      </c>
      <c r="L258" s="2" cm="1">
        <f t="array" ref="L258">+_xlfn.XLOOKUP(G258,'Variazioni mese finale'!A$7:A$81,_xlfn.XLOOKUP(H258,'Variazioni mese finale'!B$6:M$6,'Variazioni mese finale'!$B$7:$M$81))</f>
        <v>3.7440000000000002</v>
      </c>
      <c r="M258" s="6">
        <f t="shared" si="15"/>
        <v>1.3478399999999999</v>
      </c>
      <c r="O258" s="2">
        <f>+K258*VLOOKUP(G258,'Indice consumi'!A$2:G$162,7,FALSE)</f>
        <v>1.0532695584224936</v>
      </c>
      <c r="P258" s="2">
        <f>+K258*VLOOKUP(I258,PaperPulpPrice[#All],3,FALSE)/VLOOKUP(I$2,PaperPulpPrice[#All],3,FALSE)</f>
        <v>0.69726508456627645</v>
      </c>
    </row>
    <row r="259" spans="1:16" x14ac:dyDescent="0.35">
      <c r="A259">
        <v>258</v>
      </c>
      <c r="B259" t="s">
        <v>347</v>
      </c>
      <c r="C259" t="s">
        <v>16</v>
      </c>
      <c r="D259" t="s">
        <v>8</v>
      </c>
      <c r="E259" t="s">
        <v>8</v>
      </c>
      <c r="F259" t="s">
        <v>155</v>
      </c>
      <c r="G259">
        <v>1982</v>
      </c>
      <c r="H259" t="str">
        <f t="shared" ref="H259:H322" si="16">+UPPER(TEXT(I259,"MMM"))</f>
        <v>APR</v>
      </c>
      <c r="I259" s="1">
        <f t="shared" ref="I259:I322" si="17">+VALUE(CONCATENATE("01-",C259,"-",G259))</f>
        <v>30042</v>
      </c>
      <c r="J259">
        <v>700</v>
      </c>
      <c r="K259" s="2">
        <f t="shared" ref="K259:K322" si="18">+ROUND(IF(I259&lt;I$496,J259/1936.27,J259),2)</f>
        <v>0.36</v>
      </c>
      <c r="L259" s="2" cm="1">
        <f t="array" ref="L259">+_xlfn.XLOOKUP(G259,'Variazioni mese finale'!A$7:A$81,_xlfn.XLOOKUP(H259,'Variazioni mese finale'!B$6:M$6,'Variazioni mese finale'!$B$7:$M$81))</f>
        <v>3.71</v>
      </c>
      <c r="M259" s="6">
        <f t="shared" ref="M259:M322" si="19">+L259*K259</f>
        <v>1.3355999999999999</v>
      </c>
      <c r="O259" s="2">
        <f>+K259*VLOOKUP(G259,'Indice consumi'!A$2:G$162,7,FALSE)</f>
        <v>1.0532695584224936</v>
      </c>
      <c r="P259" s="2">
        <f>+K259*VLOOKUP(I259,PaperPulpPrice[#All],3,FALSE)/VLOOKUP(I$2,PaperPulpPrice[#All],3,FALSE)</f>
        <v>0.64660980179185412</v>
      </c>
    </row>
    <row r="260" spans="1:16" x14ac:dyDescent="0.35">
      <c r="A260">
        <v>259</v>
      </c>
      <c r="B260" t="s">
        <v>348</v>
      </c>
      <c r="C260" t="s">
        <v>27</v>
      </c>
      <c r="D260" t="s">
        <v>8</v>
      </c>
      <c r="E260" t="s">
        <v>8</v>
      </c>
      <c r="F260" t="s">
        <v>157</v>
      </c>
      <c r="G260">
        <v>1982</v>
      </c>
      <c r="H260" t="str">
        <f t="shared" si="16"/>
        <v>MAG</v>
      </c>
      <c r="I260" s="1">
        <f t="shared" si="17"/>
        <v>30072</v>
      </c>
      <c r="J260">
        <v>700</v>
      </c>
      <c r="K260" s="2">
        <f t="shared" si="18"/>
        <v>0.36</v>
      </c>
      <c r="L260" s="2" cm="1">
        <f t="array" ref="L260">+_xlfn.XLOOKUP(G260,'Variazioni mese finale'!A$7:A$81,_xlfn.XLOOKUP(H260,'Variazioni mese finale'!B$6:M$6,'Variazioni mese finale'!$B$7:$M$81))</f>
        <v>3.669</v>
      </c>
      <c r="M260" s="6">
        <f t="shared" si="19"/>
        <v>1.32084</v>
      </c>
      <c r="O260" s="2">
        <f>+K260*VLOOKUP(G260,'Indice consumi'!A$2:G$162,7,FALSE)</f>
        <v>1.0532695584224936</v>
      </c>
      <c r="P260" s="2">
        <f>+K260*VLOOKUP(I260,PaperPulpPrice[#All],3,FALSE)/VLOOKUP(I$2,PaperPulpPrice[#All],3,FALSE)</f>
        <v>0.67169526695875137</v>
      </c>
    </row>
    <row r="261" spans="1:16" x14ac:dyDescent="0.35">
      <c r="A261">
        <v>260</v>
      </c>
      <c r="B261" t="s">
        <v>349</v>
      </c>
      <c r="C261" t="s">
        <v>18</v>
      </c>
      <c r="D261" t="s">
        <v>8</v>
      </c>
      <c r="E261" t="s">
        <v>8</v>
      </c>
      <c r="F261" t="s">
        <v>134</v>
      </c>
      <c r="G261">
        <v>1982</v>
      </c>
      <c r="H261" t="str">
        <f t="shared" si="16"/>
        <v>GIU</v>
      </c>
      <c r="I261" s="1">
        <f t="shared" si="17"/>
        <v>30103</v>
      </c>
      <c r="J261">
        <v>700</v>
      </c>
      <c r="K261" s="2">
        <f t="shared" si="18"/>
        <v>0.36</v>
      </c>
      <c r="L261" s="2" cm="1">
        <f t="array" ref="L261">+_xlfn.XLOOKUP(G261,'Variazioni mese finale'!A$7:A$81,_xlfn.XLOOKUP(H261,'Variazioni mese finale'!B$6:M$6,'Variazioni mese finale'!$B$7:$M$81))</f>
        <v>3.6339999999999999</v>
      </c>
      <c r="M261" s="6">
        <f t="shared" si="19"/>
        <v>1.3082399999999998</v>
      </c>
      <c r="O261" s="2">
        <f>+K261*VLOOKUP(G261,'Indice consumi'!A$2:G$162,7,FALSE)</f>
        <v>1.0532695584224936</v>
      </c>
      <c r="P261" s="2">
        <f>+K261*VLOOKUP(I261,PaperPulpPrice[#All],3,FALSE)/VLOOKUP(I$2,PaperPulpPrice[#All],3,FALSE)</f>
        <v>0.62581521132856088</v>
      </c>
    </row>
    <row r="262" spans="1:16" x14ac:dyDescent="0.35">
      <c r="A262">
        <v>261</v>
      </c>
      <c r="B262" t="s">
        <v>350</v>
      </c>
      <c r="C262" t="s">
        <v>30</v>
      </c>
      <c r="D262" t="s">
        <v>248</v>
      </c>
      <c r="E262" t="s">
        <v>248</v>
      </c>
      <c r="F262" t="s">
        <v>279</v>
      </c>
      <c r="G262">
        <v>1982</v>
      </c>
      <c r="H262" t="str">
        <f t="shared" si="16"/>
        <v>LUG</v>
      </c>
      <c r="I262" s="1">
        <f t="shared" si="17"/>
        <v>30133</v>
      </c>
      <c r="J262">
        <v>800</v>
      </c>
      <c r="K262" s="2">
        <f t="shared" si="18"/>
        <v>0.41</v>
      </c>
      <c r="L262" s="2" cm="1">
        <f t="array" ref="L262">+_xlfn.XLOOKUP(G262,'Variazioni mese finale'!A$7:A$81,_xlfn.XLOOKUP(H262,'Variazioni mese finale'!B$6:M$6,'Variazioni mese finale'!$B$7:$M$81))</f>
        <v>3.581</v>
      </c>
      <c r="M262" s="6">
        <f t="shared" si="19"/>
        <v>1.4682099999999998</v>
      </c>
      <c r="O262" s="2">
        <f>+K262*VLOOKUP(G262,'Indice consumi'!A$2:G$162,7,FALSE)</f>
        <v>1.1995569970922844</v>
      </c>
      <c r="P262" s="2">
        <f>+K262*VLOOKUP(I262,PaperPulpPrice[#All],3,FALSE)/VLOOKUP(I$2,PaperPulpPrice[#All],3,FALSE)</f>
        <v>0.66517943734702056</v>
      </c>
    </row>
    <row r="263" spans="1:16" x14ac:dyDescent="0.35">
      <c r="A263">
        <v>262</v>
      </c>
      <c r="B263" t="s">
        <v>351</v>
      </c>
      <c r="C263" t="s">
        <v>50</v>
      </c>
      <c r="D263" t="s">
        <v>248</v>
      </c>
      <c r="E263" t="s">
        <v>248</v>
      </c>
      <c r="F263" t="s">
        <v>352</v>
      </c>
      <c r="G263">
        <v>1982</v>
      </c>
      <c r="H263" t="str">
        <f t="shared" si="16"/>
        <v>AGO</v>
      </c>
      <c r="I263" s="1">
        <f t="shared" si="17"/>
        <v>30164</v>
      </c>
      <c r="J263">
        <v>800</v>
      </c>
      <c r="K263" s="2">
        <f t="shared" si="18"/>
        <v>0.41</v>
      </c>
      <c r="L263" s="2" cm="1">
        <f t="array" ref="L263">+_xlfn.XLOOKUP(G263,'Variazioni mese finale'!A$7:A$81,_xlfn.XLOOKUP(H263,'Variazioni mese finale'!B$6:M$6,'Variazioni mese finale'!$B$7:$M$81))</f>
        <v>3.5169999999999999</v>
      </c>
      <c r="M263" s="6">
        <f t="shared" si="19"/>
        <v>1.44197</v>
      </c>
      <c r="O263" s="2">
        <f>+K263*VLOOKUP(G263,'Indice consumi'!A$2:G$162,7,FALSE)</f>
        <v>1.1995569970922844</v>
      </c>
      <c r="P263" s="2">
        <f>+K263*VLOOKUP(I263,PaperPulpPrice[#All],3,FALSE)/VLOOKUP(I$2,PaperPulpPrice[#All],3,FALSE)</f>
        <v>0.65792183066953613</v>
      </c>
    </row>
    <row r="264" spans="1:16" x14ac:dyDescent="0.35">
      <c r="A264">
        <v>263</v>
      </c>
      <c r="B264" t="s">
        <v>353</v>
      </c>
      <c r="C264" t="s">
        <v>20</v>
      </c>
      <c r="D264" t="s">
        <v>8</v>
      </c>
      <c r="E264" t="s">
        <v>8</v>
      </c>
      <c r="F264" t="s">
        <v>354</v>
      </c>
      <c r="G264">
        <v>1982</v>
      </c>
      <c r="H264" t="str">
        <f t="shared" si="16"/>
        <v>SET</v>
      </c>
      <c r="I264" s="1">
        <f t="shared" si="17"/>
        <v>30195</v>
      </c>
      <c r="J264">
        <v>800</v>
      </c>
      <c r="K264" s="2">
        <f t="shared" si="18"/>
        <v>0.41</v>
      </c>
      <c r="L264" s="2" cm="1">
        <f t="array" ref="L264">+_xlfn.XLOOKUP(G264,'Variazioni mese finale'!A$7:A$81,_xlfn.XLOOKUP(H264,'Variazioni mese finale'!B$6:M$6,'Variazioni mese finale'!$B$7:$M$81))</f>
        <v>3.468</v>
      </c>
      <c r="M264" s="6">
        <f t="shared" si="19"/>
        <v>1.4218799999999998</v>
      </c>
      <c r="O264" s="2">
        <f>+K264*VLOOKUP(G264,'Indice consumi'!A$2:G$162,7,FALSE)</f>
        <v>1.1995569970922844</v>
      </c>
      <c r="P264" s="2">
        <f>+K264*VLOOKUP(I264,PaperPulpPrice[#All],3,FALSE)/VLOOKUP(I$2,PaperPulpPrice[#All],3,FALSE)</f>
        <v>0.64593768951532415</v>
      </c>
    </row>
    <row r="265" spans="1:16" x14ac:dyDescent="0.35">
      <c r="A265">
        <v>264</v>
      </c>
      <c r="B265" t="s">
        <v>355</v>
      </c>
      <c r="C265" t="s">
        <v>7</v>
      </c>
      <c r="D265" t="s">
        <v>8</v>
      </c>
      <c r="E265" t="s">
        <v>8</v>
      </c>
      <c r="F265" t="s">
        <v>356</v>
      </c>
      <c r="G265">
        <v>1982</v>
      </c>
      <c r="H265" t="str">
        <f t="shared" si="16"/>
        <v>OTT</v>
      </c>
      <c r="I265" s="1">
        <f t="shared" si="17"/>
        <v>30225</v>
      </c>
      <c r="J265">
        <v>800</v>
      </c>
      <c r="K265" s="2">
        <f t="shared" si="18"/>
        <v>0.41</v>
      </c>
      <c r="L265" s="2" cm="1">
        <f t="array" ref="L265">+_xlfn.XLOOKUP(G265,'Variazioni mese finale'!A$7:A$81,_xlfn.XLOOKUP(H265,'Variazioni mese finale'!B$6:M$6,'Variazioni mese finale'!$B$7:$M$81))</f>
        <v>3.4009999999999998</v>
      </c>
      <c r="M265" s="6">
        <f t="shared" si="19"/>
        <v>1.3944099999999999</v>
      </c>
      <c r="O265" s="2">
        <f>+K265*VLOOKUP(G265,'Indice consumi'!A$2:G$162,7,FALSE)</f>
        <v>1.1995569970922844</v>
      </c>
      <c r="P265" s="2">
        <f>+K265*VLOOKUP(I265,PaperPulpPrice[#All],3,FALSE)/VLOOKUP(I$2,PaperPulpPrice[#All],3,FALSE)</f>
        <v>0.60726613163285637</v>
      </c>
    </row>
    <row r="266" spans="1:16" x14ac:dyDescent="0.35">
      <c r="A266">
        <v>265</v>
      </c>
      <c r="B266" t="s">
        <v>357</v>
      </c>
      <c r="C266" t="s">
        <v>33</v>
      </c>
      <c r="D266" t="s">
        <v>8</v>
      </c>
      <c r="E266" t="s">
        <v>8</v>
      </c>
      <c r="F266" t="s">
        <v>358</v>
      </c>
      <c r="G266">
        <v>1982</v>
      </c>
      <c r="H266" t="str">
        <f t="shared" si="16"/>
        <v>NOV</v>
      </c>
      <c r="I266" s="1">
        <f t="shared" si="17"/>
        <v>30256</v>
      </c>
      <c r="J266">
        <v>800</v>
      </c>
      <c r="K266" s="2">
        <f t="shared" si="18"/>
        <v>0.41</v>
      </c>
      <c r="L266" s="2" cm="1">
        <f t="array" ref="L266">+_xlfn.XLOOKUP(G266,'Variazioni mese finale'!A$7:A$81,_xlfn.XLOOKUP(H266,'Variazioni mese finale'!B$6:M$6,'Variazioni mese finale'!$B$7:$M$81))</f>
        <v>3.3570000000000002</v>
      </c>
      <c r="M266" s="6">
        <f t="shared" si="19"/>
        <v>1.3763700000000001</v>
      </c>
      <c r="O266" s="2">
        <f>+K266*VLOOKUP(G266,'Indice consumi'!A$2:G$162,7,FALSE)</f>
        <v>1.1995569970922844</v>
      </c>
      <c r="P266" s="2">
        <f>+K266*VLOOKUP(I266,PaperPulpPrice[#All],3,FALSE)/VLOOKUP(I$2,PaperPulpPrice[#All],3,FALSE)</f>
        <v>0.58904287128116328</v>
      </c>
    </row>
    <row r="267" spans="1:16" x14ac:dyDescent="0.35">
      <c r="A267">
        <v>266</v>
      </c>
      <c r="B267" t="s">
        <v>359</v>
      </c>
      <c r="C267" t="s">
        <v>11</v>
      </c>
      <c r="D267" t="s">
        <v>8</v>
      </c>
      <c r="E267" t="s">
        <v>8</v>
      </c>
      <c r="F267" t="s">
        <v>9</v>
      </c>
      <c r="G267">
        <v>1982</v>
      </c>
      <c r="H267" t="str">
        <f t="shared" si="16"/>
        <v>DIC</v>
      </c>
      <c r="I267" s="1">
        <f t="shared" si="17"/>
        <v>30286</v>
      </c>
      <c r="J267">
        <v>800</v>
      </c>
      <c r="K267" s="2">
        <f t="shared" si="18"/>
        <v>0.41</v>
      </c>
      <c r="L267" s="2" cm="1">
        <f t="array" ref="L267">+_xlfn.XLOOKUP(G267,'Variazioni mese finale'!A$7:A$81,_xlfn.XLOOKUP(H267,'Variazioni mese finale'!B$6:M$6,'Variazioni mese finale'!$B$7:$M$81))</f>
        <v>3.335</v>
      </c>
      <c r="M267" s="6">
        <f t="shared" si="19"/>
        <v>1.3673499999999998</v>
      </c>
      <c r="O267" s="2">
        <f>+K267*VLOOKUP(G267,'Indice consumi'!A$2:G$162,7,FALSE)</f>
        <v>1.1995569970922844</v>
      </c>
      <c r="P267" s="2">
        <f>+K267*VLOOKUP(I267,PaperPulpPrice[#All],3,FALSE)/VLOOKUP(I$2,PaperPulpPrice[#All],3,FALSE)</f>
        <v>0.62015158808619986</v>
      </c>
    </row>
    <row r="268" spans="1:16" x14ac:dyDescent="0.35">
      <c r="A268">
        <v>267</v>
      </c>
      <c r="B268" t="s">
        <v>360</v>
      </c>
      <c r="C268" t="s">
        <v>22</v>
      </c>
      <c r="D268" t="s">
        <v>8</v>
      </c>
      <c r="E268" t="s">
        <v>8</v>
      </c>
      <c r="F268" t="s">
        <v>9</v>
      </c>
      <c r="G268">
        <v>1983</v>
      </c>
      <c r="H268" t="str">
        <f t="shared" si="16"/>
        <v>GEN</v>
      </c>
      <c r="I268" s="1">
        <f t="shared" si="17"/>
        <v>30317</v>
      </c>
      <c r="J268">
        <v>800</v>
      </c>
      <c r="K268" s="2">
        <f t="shared" si="18"/>
        <v>0.41</v>
      </c>
      <c r="L268" s="2" cm="1">
        <f t="array" ref="L268">+_xlfn.XLOOKUP(G268,'Variazioni mese finale'!A$7:A$81,_xlfn.XLOOKUP(H268,'Variazioni mese finale'!B$6:M$6,'Variazioni mese finale'!$B$7:$M$81))</f>
        <v>3.2879999999999998</v>
      </c>
      <c r="M268" s="6">
        <f t="shared" si="19"/>
        <v>1.3480799999999999</v>
      </c>
      <c r="O268" s="2">
        <f>+K268*VLOOKUP(G268,'Indice consumi'!A$2:G$162,7,FALSE)</f>
        <v>1.1993428315350372</v>
      </c>
      <c r="P268" s="2">
        <f>+K268*VLOOKUP(I268,PaperPulpPrice[#All],3,FALSE)/VLOOKUP(I$2,PaperPulpPrice[#All],3,FALSE)</f>
        <v>0.62868771425792769</v>
      </c>
    </row>
    <row r="269" spans="1:16" x14ac:dyDescent="0.35">
      <c r="A269">
        <v>268</v>
      </c>
      <c r="B269" t="s">
        <v>361</v>
      </c>
      <c r="C269" t="s">
        <v>14</v>
      </c>
      <c r="D269" t="s">
        <v>8</v>
      </c>
      <c r="E269" t="s">
        <v>8</v>
      </c>
      <c r="F269" t="s">
        <v>9</v>
      </c>
      <c r="G269">
        <v>1983</v>
      </c>
      <c r="H269" t="str">
        <f t="shared" si="16"/>
        <v>FEB</v>
      </c>
      <c r="I269" s="1">
        <f t="shared" si="17"/>
        <v>30348</v>
      </c>
      <c r="J269">
        <v>800</v>
      </c>
      <c r="K269" s="2">
        <f t="shared" si="18"/>
        <v>0.41</v>
      </c>
      <c r="L269" s="2" cm="1">
        <f t="array" ref="L269">+_xlfn.XLOOKUP(G269,'Variazioni mese finale'!A$7:A$81,_xlfn.XLOOKUP(H269,'Variazioni mese finale'!B$6:M$6,'Variazioni mese finale'!$B$7:$M$81))</f>
        <v>3.2450000000000001</v>
      </c>
      <c r="M269" s="6">
        <f t="shared" si="19"/>
        <v>1.3304499999999999</v>
      </c>
      <c r="O269" s="2">
        <f>+K269*VLOOKUP(G269,'Indice consumi'!A$2:G$162,7,FALSE)</f>
        <v>1.1993428315350372</v>
      </c>
      <c r="P269" s="2">
        <f>+K269*VLOOKUP(I269,PaperPulpPrice[#All],3,FALSE)/VLOOKUP(I$2,PaperPulpPrice[#All],3,FALSE)</f>
        <v>0.61660167246031428</v>
      </c>
    </row>
    <row r="270" spans="1:16" x14ac:dyDescent="0.35">
      <c r="A270">
        <v>269</v>
      </c>
      <c r="B270" t="s">
        <v>362</v>
      </c>
      <c r="C270" t="s">
        <v>24</v>
      </c>
      <c r="D270" t="s">
        <v>8</v>
      </c>
      <c r="E270" t="s">
        <v>8</v>
      </c>
      <c r="F270" t="s">
        <v>146</v>
      </c>
      <c r="G270">
        <v>1983</v>
      </c>
      <c r="H270" t="str">
        <f t="shared" si="16"/>
        <v>MAR</v>
      </c>
      <c r="I270" s="1">
        <f t="shared" si="17"/>
        <v>30376</v>
      </c>
      <c r="J270">
        <v>800</v>
      </c>
      <c r="K270" s="2">
        <f t="shared" si="18"/>
        <v>0.41</v>
      </c>
      <c r="L270" s="2" cm="1">
        <f t="array" ref="L270">+_xlfn.XLOOKUP(G270,'Variazioni mese finale'!A$7:A$81,_xlfn.XLOOKUP(H270,'Variazioni mese finale'!B$6:M$6,'Variazioni mese finale'!$B$7:$M$81))</f>
        <v>3.2149999999999999</v>
      </c>
      <c r="M270" s="6">
        <f t="shared" si="19"/>
        <v>1.3181499999999999</v>
      </c>
      <c r="O270" s="2">
        <f>+K270*VLOOKUP(G270,'Indice consumi'!A$2:G$162,7,FALSE)</f>
        <v>1.1993428315350372</v>
      </c>
      <c r="P270" s="2">
        <f>+K270*VLOOKUP(I270,PaperPulpPrice[#All],3,FALSE)/VLOOKUP(I$2,PaperPulpPrice[#All],3,FALSE)</f>
        <v>0.59972908236150835</v>
      </c>
    </row>
    <row r="271" spans="1:16" x14ac:dyDescent="0.35">
      <c r="A271">
        <v>270</v>
      </c>
      <c r="B271" t="s">
        <v>363</v>
      </c>
      <c r="C271" t="s">
        <v>16</v>
      </c>
      <c r="D271" t="s">
        <v>8</v>
      </c>
      <c r="E271" t="s">
        <v>8</v>
      </c>
      <c r="F271" t="s">
        <v>364</v>
      </c>
      <c r="G271">
        <v>1983</v>
      </c>
      <c r="H271" t="str">
        <f t="shared" si="16"/>
        <v>APR</v>
      </c>
      <c r="I271" s="1">
        <f t="shared" si="17"/>
        <v>30407</v>
      </c>
      <c r="J271">
        <v>800</v>
      </c>
      <c r="K271" s="2">
        <f t="shared" si="18"/>
        <v>0.41</v>
      </c>
      <c r="L271" s="2" cm="1">
        <f t="array" ref="L271">+_xlfn.XLOOKUP(G271,'Variazioni mese finale'!A$7:A$81,_xlfn.XLOOKUP(H271,'Variazioni mese finale'!B$6:M$6,'Variazioni mese finale'!$B$7:$M$81))</f>
        <v>3.1819999999999999</v>
      </c>
      <c r="M271" s="6">
        <f t="shared" si="19"/>
        <v>1.3046199999999999</v>
      </c>
      <c r="O271" s="2">
        <f>+K271*VLOOKUP(G271,'Indice consumi'!A$2:G$162,7,FALSE)</f>
        <v>1.1993428315350372</v>
      </c>
      <c r="P271" s="2">
        <f>+K271*VLOOKUP(I271,PaperPulpPrice[#All],3,FALSE)/VLOOKUP(I$2,PaperPulpPrice[#All],3,FALSE)</f>
        <v>0.58848955351124077</v>
      </c>
    </row>
    <row r="272" spans="1:16" x14ac:dyDescent="0.35">
      <c r="A272">
        <v>271</v>
      </c>
      <c r="B272" t="s">
        <v>365</v>
      </c>
      <c r="C272" t="s">
        <v>27</v>
      </c>
      <c r="D272" t="s">
        <v>278</v>
      </c>
      <c r="E272" t="s">
        <v>248</v>
      </c>
      <c r="F272" t="s">
        <v>366</v>
      </c>
      <c r="G272">
        <v>1983</v>
      </c>
      <c r="H272" t="str">
        <f t="shared" si="16"/>
        <v>MAG</v>
      </c>
      <c r="I272" s="1">
        <f t="shared" si="17"/>
        <v>30437</v>
      </c>
      <c r="J272">
        <v>800</v>
      </c>
      <c r="K272" s="2">
        <f t="shared" si="18"/>
        <v>0.41</v>
      </c>
      <c r="L272" s="2" cm="1">
        <f t="array" ref="L272">+_xlfn.XLOOKUP(G272,'Variazioni mese finale'!A$7:A$81,_xlfn.XLOOKUP(H272,'Variazioni mese finale'!B$6:M$6,'Variazioni mese finale'!$B$7:$M$81))</f>
        <v>3.1520000000000001</v>
      </c>
      <c r="M272" s="6">
        <f t="shared" si="19"/>
        <v>1.2923199999999999</v>
      </c>
      <c r="O272" s="2">
        <f>+K272*VLOOKUP(G272,'Indice consumi'!A$2:G$162,7,FALSE)</f>
        <v>1.1993428315350372</v>
      </c>
      <c r="P272" s="2">
        <f>+K272*VLOOKUP(I272,PaperPulpPrice[#All],3,FALSE)/VLOOKUP(I$2,PaperPulpPrice[#All],3,FALSE)</f>
        <v>0.58247449337322443</v>
      </c>
    </row>
    <row r="273" spans="1:16" x14ac:dyDescent="0.35">
      <c r="A273">
        <v>272</v>
      </c>
      <c r="B273" t="s">
        <v>367</v>
      </c>
      <c r="C273" t="s">
        <v>18</v>
      </c>
      <c r="D273" t="s">
        <v>251</v>
      </c>
      <c r="E273" t="s">
        <v>251</v>
      </c>
      <c r="F273" t="s">
        <v>134</v>
      </c>
      <c r="G273">
        <v>1983</v>
      </c>
      <c r="H273" t="str">
        <f t="shared" si="16"/>
        <v>GIU</v>
      </c>
      <c r="I273" s="1">
        <f t="shared" si="17"/>
        <v>30468</v>
      </c>
      <c r="J273">
        <v>800</v>
      </c>
      <c r="K273" s="2">
        <f t="shared" si="18"/>
        <v>0.41</v>
      </c>
      <c r="L273" s="2" cm="1">
        <f t="array" ref="L273">+_xlfn.XLOOKUP(G273,'Variazioni mese finale'!A$7:A$81,_xlfn.XLOOKUP(H273,'Variazioni mese finale'!B$6:M$6,'Variazioni mese finale'!$B$7:$M$81))</f>
        <v>3.1339999999999999</v>
      </c>
      <c r="M273" s="6">
        <f t="shared" si="19"/>
        <v>1.28494</v>
      </c>
      <c r="O273" s="2">
        <f>+K273*VLOOKUP(G273,'Indice consumi'!A$2:G$162,7,FALSE)</f>
        <v>1.1993428315350372</v>
      </c>
      <c r="P273" s="2">
        <f>+K273*VLOOKUP(I273,PaperPulpPrice[#All],3,FALSE)/VLOOKUP(I$2,PaperPulpPrice[#All],3,FALSE)</f>
        <v>0.56932137381243841</v>
      </c>
    </row>
    <row r="274" spans="1:16" x14ac:dyDescent="0.35">
      <c r="A274">
        <v>273</v>
      </c>
      <c r="B274" t="s">
        <v>368</v>
      </c>
      <c r="C274" t="s">
        <v>30</v>
      </c>
      <c r="D274" t="s">
        <v>369</v>
      </c>
      <c r="E274" t="s">
        <v>370</v>
      </c>
      <c r="F274" t="s">
        <v>321</v>
      </c>
      <c r="G274">
        <v>1983</v>
      </c>
      <c r="H274" t="str">
        <f t="shared" si="16"/>
        <v>LUG</v>
      </c>
      <c r="I274" s="1">
        <f t="shared" si="17"/>
        <v>30498</v>
      </c>
      <c r="J274">
        <v>900</v>
      </c>
      <c r="K274" s="2">
        <f t="shared" si="18"/>
        <v>0.46</v>
      </c>
      <c r="L274" s="2" cm="1">
        <f t="array" ref="L274">+_xlfn.XLOOKUP(G274,'Variazioni mese finale'!A$7:A$81,_xlfn.XLOOKUP(H274,'Variazioni mese finale'!B$6:M$6,'Variazioni mese finale'!$B$7:$M$81))</f>
        <v>3.1040000000000001</v>
      </c>
      <c r="M274" s="6">
        <f t="shared" si="19"/>
        <v>1.42784</v>
      </c>
      <c r="O274" s="2">
        <f>+K274*VLOOKUP(G274,'Indice consumi'!A$2:G$162,7,FALSE)</f>
        <v>1.3456041524539442</v>
      </c>
      <c r="P274" s="2">
        <f>+K274*VLOOKUP(I274,PaperPulpPrice[#All],3,FALSE)/VLOOKUP(I$2,PaperPulpPrice[#All],3,FALSE)</f>
        <v>0.63136376987236531</v>
      </c>
    </row>
    <row r="275" spans="1:16" x14ac:dyDescent="0.35">
      <c r="A275">
        <v>274</v>
      </c>
      <c r="B275" t="s">
        <v>371</v>
      </c>
      <c r="C275" t="s">
        <v>50</v>
      </c>
      <c r="D275" t="s">
        <v>372</v>
      </c>
      <c r="E275" t="s">
        <v>372</v>
      </c>
      <c r="F275" t="s">
        <v>281</v>
      </c>
      <c r="G275">
        <v>1983</v>
      </c>
      <c r="H275" t="str">
        <f t="shared" si="16"/>
        <v>AGO</v>
      </c>
      <c r="I275" s="1">
        <f t="shared" si="17"/>
        <v>30529</v>
      </c>
      <c r="J275">
        <v>900</v>
      </c>
      <c r="K275" s="2">
        <f t="shared" si="18"/>
        <v>0.46</v>
      </c>
      <c r="L275" s="2" cm="1">
        <f t="array" ref="L275">+_xlfn.XLOOKUP(G275,'Variazioni mese finale'!A$7:A$81,_xlfn.XLOOKUP(H275,'Variazioni mese finale'!B$6:M$6,'Variazioni mese finale'!$B$7:$M$81))</f>
        <v>3.093</v>
      </c>
      <c r="M275" s="6">
        <f t="shared" si="19"/>
        <v>1.4227800000000002</v>
      </c>
      <c r="O275" s="2">
        <f>+K275*VLOOKUP(G275,'Indice consumi'!A$2:G$162,7,FALSE)</f>
        <v>1.3456041524539442</v>
      </c>
      <c r="P275" s="2">
        <f>+K275*VLOOKUP(I275,PaperPulpPrice[#All],3,FALSE)/VLOOKUP(I$2,PaperPulpPrice[#All],3,FALSE)</f>
        <v>0.61041009116552192</v>
      </c>
    </row>
    <row r="276" spans="1:16" x14ac:dyDescent="0.35">
      <c r="A276">
        <v>275</v>
      </c>
      <c r="B276" t="s">
        <v>373</v>
      </c>
      <c r="C276" t="s">
        <v>20</v>
      </c>
      <c r="D276" t="s">
        <v>8</v>
      </c>
      <c r="E276" t="s">
        <v>8</v>
      </c>
      <c r="F276" t="s">
        <v>252</v>
      </c>
      <c r="G276">
        <v>1983</v>
      </c>
      <c r="H276" t="str">
        <f t="shared" si="16"/>
        <v>SET</v>
      </c>
      <c r="I276" s="1">
        <f t="shared" si="17"/>
        <v>30560</v>
      </c>
      <c r="J276">
        <v>900</v>
      </c>
      <c r="K276" s="2">
        <f t="shared" si="18"/>
        <v>0.46</v>
      </c>
      <c r="L276" s="2" cm="1">
        <f t="array" ref="L276">+_xlfn.XLOOKUP(G276,'Variazioni mese finale'!A$7:A$81,_xlfn.XLOOKUP(H276,'Variazioni mese finale'!B$6:M$6,'Variazioni mese finale'!$B$7:$M$81))</f>
        <v>3.0529999999999999</v>
      </c>
      <c r="M276" s="6">
        <f t="shared" si="19"/>
        <v>1.40438</v>
      </c>
      <c r="O276" s="2">
        <f>+K276*VLOOKUP(G276,'Indice consumi'!A$2:G$162,7,FALSE)</f>
        <v>1.3456041524539442</v>
      </c>
      <c r="P276" s="2">
        <f>+K276*VLOOKUP(I276,PaperPulpPrice[#All],3,FALSE)/VLOOKUP(I$2,PaperPulpPrice[#All],3,FALSE)</f>
        <v>0.60326458151990003</v>
      </c>
    </row>
    <row r="277" spans="1:16" x14ac:dyDescent="0.35">
      <c r="A277">
        <v>276</v>
      </c>
      <c r="B277" t="s">
        <v>374</v>
      </c>
      <c r="C277" t="s">
        <v>7</v>
      </c>
      <c r="D277" t="s">
        <v>251</v>
      </c>
      <c r="E277" t="s">
        <v>251</v>
      </c>
      <c r="F277" t="s">
        <v>9</v>
      </c>
      <c r="G277">
        <v>1983</v>
      </c>
      <c r="H277" t="str">
        <f t="shared" si="16"/>
        <v>OTT</v>
      </c>
      <c r="I277" s="1">
        <f t="shared" si="17"/>
        <v>30590</v>
      </c>
      <c r="J277">
        <v>900</v>
      </c>
      <c r="K277" s="2">
        <f t="shared" si="18"/>
        <v>0.46</v>
      </c>
      <c r="L277" s="2" cm="1">
        <f t="array" ref="L277">+_xlfn.XLOOKUP(G277,'Variazioni mese finale'!A$7:A$81,_xlfn.XLOOKUP(H277,'Variazioni mese finale'!B$6:M$6,'Variazioni mese finale'!$B$7:$M$81))</f>
        <v>3.0019999999999998</v>
      </c>
      <c r="M277" s="6">
        <f t="shared" si="19"/>
        <v>1.3809199999999999</v>
      </c>
      <c r="O277" s="2">
        <f>+K277*VLOOKUP(G277,'Indice consumi'!A$2:G$162,7,FALSE)</f>
        <v>1.3456041524539442</v>
      </c>
      <c r="P277" s="2">
        <f>+K277*VLOOKUP(I277,PaperPulpPrice[#All],3,FALSE)/VLOOKUP(I$2,PaperPulpPrice[#All],3,FALSE)</f>
        <v>0.61405569711941643</v>
      </c>
    </row>
    <row r="278" spans="1:16" x14ac:dyDescent="0.35">
      <c r="A278">
        <v>277</v>
      </c>
      <c r="B278" t="s">
        <v>375</v>
      </c>
      <c r="C278" t="s">
        <v>33</v>
      </c>
      <c r="D278" t="s">
        <v>254</v>
      </c>
      <c r="E278" t="s">
        <v>254</v>
      </c>
      <c r="F278" t="s">
        <v>115</v>
      </c>
      <c r="G278">
        <v>1983</v>
      </c>
      <c r="H278" t="str">
        <f t="shared" si="16"/>
        <v>NOV</v>
      </c>
      <c r="I278" s="1">
        <f t="shared" si="17"/>
        <v>30621</v>
      </c>
      <c r="J278">
        <v>1000</v>
      </c>
      <c r="K278" s="2">
        <f t="shared" si="18"/>
        <v>0.52</v>
      </c>
      <c r="L278" s="2" cm="1">
        <f t="array" ref="L278">+_xlfn.XLOOKUP(G278,'Variazioni mese finale'!A$7:A$81,_xlfn.XLOOKUP(H278,'Variazioni mese finale'!B$6:M$6,'Variazioni mese finale'!$B$7:$M$81))</f>
        <v>2.972</v>
      </c>
      <c r="M278" s="6">
        <f t="shared" si="19"/>
        <v>1.5454400000000001</v>
      </c>
      <c r="O278" s="2">
        <f>+K278*VLOOKUP(G278,'Indice consumi'!A$2:G$162,7,FALSE)</f>
        <v>1.5211177375566327</v>
      </c>
      <c r="P278" s="2">
        <f>+K278*VLOOKUP(I278,PaperPulpPrice[#All],3,FALSE)/VLOOKUP(I$2,PaperPulpPrice[#All],3,FALSE)</f>
        <v>0.69353277235353883</v>
      </c>
    </row>
    <row r="279" spans="1:16" x14ac:dyDescent="0.35">
      <c r="A279">
        <v>278</v>
      </c>
      <c r="B279" t="s">
        <v>376</v>
      </c>
      <c r="C279" t="s">
        <v>11</v>
      </c>
      <c r="D279" t="s">
        <v>8</v>
      </c>
      <c r="E279" t="s">
        <v>8</v>
      </c>
      <c r="F279" t="s">
        <v>146</v>
      </c>
      <c r="G279">
        <v>1983</v>
      </c>
      <c r="H279" t="str">
        <f t="shared" si="16"/>
        <v>DIC</v>
      </c>
      <c r="I279" s="1">
        <f t="shared" si="17"/>
        <v>30651</v>
      </c>
      <c r="J279">
        <v>1000</v>
      </c>
      <c r="K279" s="2">
        <f t="shared" si="18"/>
        <v>0.52</v>
      </c>
      <c r="L279" s="2" cm="1">
        <f t="array" ref="L279">+_xlfn.XLOOKUP(G279,'Variazioni mese finale'!A$7:A$81,_xlfn.XLOOKUP(H279,'Variazioni mese finale'!B$6:M$6,'Variazioni mese finale'!$B$7:$M$81))</f>
        <v>2.9580000000000002</v>
      </c>
      <c r="M279" s="6">
        <f t="shared" si="19"/>
        <v>1.5381600000000002</v>
      </c>
      <c r="O279" s="2">
        <f>+K279*VLOOKUP(G279,'Indice consumi'!A$2:G$162,7,FALSE)</f>
        <v>1.5211177375566327</v>
      </c>
      <c r="P279" s="2">
        <f>+K279*VLOOKUP(I279,PaperPulpPrice[#All],3,FALSE)/VLOOKUP(I$2,PaperPulpPrice[#All],3,FALSE)</f>
        <v>0.67462203971175549</v>
      </c>
    </row>
    <row r="280" spans="1:16" x14ac:dyDescent="0.35">
      <c r="A280">
        <v>279</v>
      </c>
      <c r="B280" t="s">
        <v>377</v>
      </c>
      <c r="C280" t="s">
        <v>22</v>
      </c>
      <c r="D280" t="s">
        <v>378</v>
      </c>
      <c r="E280" t="s">
        <v>379</v>
      </c>
      <c r="F280" t="s">
        <v>380</v>
      </c>
      <c r="G280">
        <v>1984</v>
      </c>
      <c r="H280" t="str">
        <f t="shared" si="16"/>
        <v>GEN</v>
      </c>
      <c r="I280" s="1">
        <f t="shared" si="17"/>
        <v>30682</v>
      </c>
      <c r="J280">
        <v>1000</v>
      </c>
      <c r="K280" s="2">
        <f t="shared" si="18"/>
        <v>0.52</v>
      </c>
      <c r="L280" s="2" cm="1">
        <f t="array" ref="L280">+_xlfn.XLOOKUP(G280,'Variazioni mese finale'!A$7:A$81,_xlfn.XLOOKUP(H280,'Variazioni mese finale'!B$6:M$6,'Variazioni mese finale'!$B$7:$M$81))</f>
        <v>2.923</v>
      </c>
      <c r="M280" s="6">
        <f t="shared" si="19"/>
        <v>1.51996</v>
      </c>
      <c r="O280" s="2">
        <f>+K280*VLOOKUP(G280,'Indice consumi'!A$2:G$162,7,FALSE)</f>
        <v>1.5756591492144398</v>
      </c>
      <c r="P280" s="2">
        <f>+K280*VLOOKUP(I280,PaperPulpPrice[#All],3,FALSE)/VLOOKUP(I$2,PaperPulpPrice[#All],3,FALSE)</f>
        <v>0.67922423663366849</v>
      </c>
    </row>
    <row r="281" spans="1:16" x14ac:dyDescent="0.35">
      <c r="A281">
        <v>280</v>
      </c>
      <c r="B281" t="s">
        <v>381</v>
      </c>
      <c r="C281" t="s">
        <v>14</v>
      </c>
      <c r="D281" t="s">
        <v>382</v>
      </c>
      <c r="E281" t="s">
        <v>382</v>
      </c>
      <c r="F281" t="s">
        <v>252</v>
      </c>
      <c r="G281">
        <v>1984</v>
      </c>
      <c r="H281" t="str">
        <f t="shared" si="16"/>
        <v>FEB</v>
      </c>
      <c r="I281" s="1">
        <f t="shared" si="17"/>
        <v>30713</v>
      </c>
      <c r="J281">
        <v>1000</v>
      </c>
      <c r="K281" s="2">
        <f t="shared" si="18"/>
        <v>0.52</v>
      </c>
      <c r="L281" s="2" cm="1">
        <f t="array" ref="L281">+_xlfn.XLOOKUP(G281,'Variazioni mese finale'!A$7:A$81,_xlfn.XLOOKUP(H281,'Variazioni mese finale'!B$6:M$6,'Variazioni mese finale'!$B$7:$M$81))</f>
        <v>2.8919999999999999</v>
      </c>
      <c r="M281" s="6">
        <f t="shared" si="19"/>
        <v>1.5038400000000001</v>
      </c>
      <c r="O281" s="2">
        <f>+K281*VLOOKUP(G281,'Indice consumi'!A$2:G$162,7,FALSE)</f>
        <v>1.5756591492144398</v>
      </c>
      <c r="P281" s="2">
        <f>+K281*VLOOKUP(I281,PaperPulpPrice[#All],3,FALSE)/VLOOKUP(I$2,PaperPulpPrice[#All],3,FALSE)</f>
        <v>0.70906327498448019</v>
      </c>
    </row>
    <row r="282" spans="1:16" x14ac:dyDescent="0.35">
      <c r="A282">
        <v>281</v>
      </c>
      <c r="B282" t="s">
        <v>383</v>
      </c>
      <c r="C282" t="s">
        <v>24</v>
      </c>
      <c r="D282" t="s">
        <v>382</v>
      </c>
      <c r="E282" t="s">
        <v>382</v>
      </c>
      <c r="F282" t="s">
        <v>252</v>
      </c>
      <c r="G282">
        <v>1984</v>
      </c>
      <c r="H282" t="str">
        <f t="shared" si="16"/>
        <v>MAR</v>
      </c>
      <c r="I282" s="1">
        <f t="shared" si="17"/>
        <v>30742</v>
      </c>
      <c r="J282">
        <v>1000</v>
      </c>
      <c r="K282" s="2">
        <f t="shared" si="18"/>
        <v>0.52</v>
      </c>
      <c r="L282" s="2" cm="1">
        <f t="array" ref="L282">+_xlfn.XLOOKUP(G282,'Variazioni mese finale'!A$7:A$81,_xlfn.XLOOKUP(H282,'Variazioni mese finale'!B$6:M$6,'Variazioni mese finale'!$B$7:$M$81))</f>
        <v>2.8719999999999999</v>
      </c>
      <c r="M282" s="6">
        <f t="shared" si="19"/>
        <v>1.4934400000000001</v>
      </c>
      <c r="O282" s="2">
        <f>+K282*VLOOKUP(G282,'Indice consumi'!A$2:G$162,7,FALSE)</f>
        <v>1.5756591492144398</v>
      </c>
      <c r="P282" s="2">
        <f>+K282*VLOOKUP(I282,PaperPulpPrice[#All],3,FALSE)/VLOOKUP(I$2,PaperPulpPrice[#All],3,FALSE)</f>
        <v>0.74192741674247009</v>
      </c>
    </row>
    <row r="283" spans="1:16" x14ac:dyDescent="0.35">
      <c r="A283">
        <v>282</v>
      </c>
      <c r="B283" t="s">
        <v>384</v>
      </c>
      <c r="C283" t="s">
        <v>16</v>
      </c>
      <c r="D283" t="s">
        <v>8</v>
      </c>
      <c r="E283" t="s">
        <v>8</v>
      </c>
      <c r="F283" t="s">
        <v>385</v>
      </c>
      <c r="G283">
        <v>1984</v>
      </c>
      <c r="H283" t="str">
        <f t="shared" si="16"/>
        <v>APR</v>
      </c>
      <c r="I283" s="1">
        <f t="shared" si="17"/>
        <v>30773</v>
      </c>
      <c r="J283">
        <v>1000</v>
      </c>
      <c r="K283" s="2">
        <f t="shared" si="18"/>
        <v>0.52</v>
      </c>
      <c r="L283" s="2" cm="1">
        <f t="array" ref="L283">+_xlfn.XLOOKUP(G283,'Variazioni mese finale'!A$7:A$81,_xlfn.XLOOKUP(H283,'Variazioni mese finale'!B$6:M$6,'Variazioni mese finale'!$B$7:$M$81))</f>
        <v>2.8519999999999999</v>
      </c>
      <c r="M283" s="6">
        <f t="shared" si="19"/>
        <v>1.4830399999999999</v>
      </c>
      <c r="O283" s="2">
        <f>+K283*VLOOKUP(G283,'Indice consumi'!A$2:G$162,7,FALSE)</f>
        <v>1.5756591492144398</v>
      </c>
      <c r="P283" s="2">
        <f>+K283*VLOOKUP(I283,PaperPulpPrice[#All],3,FALSE)/VLOOKUP(I$2,PaperPulpPrice[#All],3,FALSE)</f>
        <v>0.7758047573986776</v>
      </c>
    </row>
    <row r="284" spans="1:16" x14ac:dyDescent="0.35">
      <c r="A284">
        <v>283</v>
      </c>
      <c r="B284" t="s">
        <v>386</v>
      </c>
      <c r="C284" t="s">
        <v>27</v>
      </c>
      <c r="D284" t="s">
        <v>8</v>
      </c>
      <c r="E284" t="s">
        <v>8</v>
      </c>
      <c r="F284" t="s">
        <v>387</v>
      </c>
      <c r="G284">
        <v>1984</v>
      </c>
      <c r="H284" t="str">
        <f t="shared" si="16"/>
        <v>MAG</v>
      </c>
      <c r="I284" s="1">
        <f t="shared" si="17"/>
        <v>30803</v>
      </c>
      <c r="J284">
        <v>1000</v>
      </c>
      <c r="K284" s="2">
        <f t="shared" si="18"/>
        <v>0.52</v>
      </c>
      <c r="L284" s="2" cm="1">
        <f t="array" ref="L284">+_xlfn.XLOOKUP(G284,'Variazioni mese finale'!A$7:A$81,_xlfn.XLOOKUP(H284,'Variazioni mese finale'!B$6:M$6,'Variazioni mese finale'!$B$7:$M$81))</f>
        <v>2.835</v>
      </c>
      <c r="M284" s="6">
        <f t="shared" si="19"/>
        <v>1.4742</v>
      </c>
      <c r="O284" s="2">
        <f>+K284*VLOOKUP(G284,'Indice consumi'!A$2:G$162,7,FALSE)</f>
        <v>1.5756591492144398</v>
      </c>
      <c r="P284" s="2">
        <f>+K284*VLOOKUP(I284,PaperPulpPrice[#All],3,FALSE)/VLOOKUP(I$2,PaperPulpPrice[#All],3,FALSE)</f>
        <v>0.75999219848065336</v>
      </c>
    </row>
    <row r="285" spans="1:16" x14ac:dyDescent="0.35">
      <c r="A285">
        <v>284</v>
      </c>
      <c r="B285" t="s">
        <v>388</v>
      </c>
      <c r="C285" t="s">
        <v>18</v>
      </c>
      <c r="D285" t="s">
        <v>8</v>
      </c>
      <c r="E285" t="s">
        <v>8</v>
      </c>
      <c r="F285" t="s">
        <v>134</v>
      </c>
      <c r="G285">
        <v>1984</v>
      </c>
      <c r="H285" t="str">
        <f t="shared" si="16"/>
        <v>GIU</v>
      </c>
      <c r="I285" s="1">
        <f t="shared" si="17"/>
        <v>30834</v>
      </c>
      <c r="J285">
        <v>1000</v>
      </c>
      <c r="K285" s="2">
        <f t="shared" si="18"/>
        <v>0.52</v>
      </c>
      <c r="L285" s="2" cm="1">
        <f t="array" ref="L285">+_xlfn.XLOOKUP(G285,'Variazioni mese finale'!A$7:A$81,_xlfn.XLOOKUP(H285,'Variazioni mese finale'!B$6:M$6,'Variazioni mese finale'!$B$7:$M$81))</f>
        <v>2.819</v>
      </c>
      <c r="M285" s="6">
        <f t="shared" si="19"/>
        <v>1.4658800000000001</v>
      </c>
      <c r="O285" s="2">
        <f>+K285*VLOOKUP(G285,'Indice consumi'!A$2:G$162,7,FALSE)</f>
        <v>1.5756591492144398</v>
      </c>
      <c r="P285" s="2">
        <f>+K285*VLOOKUP(I285,PaperPulpPrice[#All],3,FALSE)/VLOOKUP(I$2,PaperPulpPrice[#All],3,FALSE)</f>
        <v>0.76578449053004616</v>
      </c>
    </row>
    <row r="286" spans="1:16" x14ac:dyDescent="0.35">
      <c r="A286">
        <v>285</v>
      </c>
      <c r="B286" t="s">
        <v>389</v>
      </c>
      <c r="C286" t="s">
        <v>30</v>
      </c>
      <c r="D286" t="s">
        <v>379</v>
      </c>
      <c r="E286" t="s">
        <v>379</v>
      </c>
      <c r="F286" t="s">
        <v>159</v>
      </c>
      <c r="G286">
        <v>1984</v>
      </c>
      <c r="H286" t="str">
        <f t="shared" si="16"/>
        <v>LUG</v>
      </c>
      <c r="I286" s="1">
        <f t="shared" si="17"/>
        <v>30864</v>
      </c>
      <c r="J286">
        <v>1000</v>
      </c>
      <c r="K286" s="2">
        <f t="shared" si="18"/>
        <v>0.52</v>
      </c>
      <c r="L286" s="2" cm="1">
        <f t="array" ref="L286">+_xlfn.XLOOKUP(G286,'Variazioni mese finale'!A$7:A$81,_xlfn.XLOOKUP(H286,'Variazioni mese finale'!B$6:M$6,'Variazioni mese finale'!$B$7:$M$81))</f>
        <v>2.81</v>
      </c>
      <c r="M286" s="6">
        <f t="shared" si="19"/>
        <v>1.4612000000000001</v>
      </c>
      <c r="O286" s="2">
        <f>+K286*VLOOKUP(G286,'Indice consumi'!A$2:G$162,7,FALSE)</f>
        <v>1.5756591492144398</v>
      </c>
      <c r="P286" s="2">
        <f>+K286*VLOOKUP(I286,PaperPulpPrice[#All],3,FALSE)/VLOOKUP(I$2,PaperPulpPrice[#All],3,FALSE)</f>
        <v>0.7420994746947106</v>
      </c>
    </row>
    <row r="287" spans="1:16" x14ac:dyDescent="0.35">
      <c r="A287">
        <v>286</v>
      </c>
      <c r="B287" t="s">
        <v>390</v>
      </c>
      <c r="C287" t="s">
        <v>50</v>
      </c>
      <c r="D287" t="s">
        <v>382</v>
      </c>
      <c r="E287" t="s">
        <v>382</v>
      </c>
      <c r="F287" t="s">
        <v>146</v>
      </c>
      <c r="G287">
        <v>1984</v>
      </c>
      <c r="H287" t="str">
        <f t="shared" si="16"/>
        <v>AGO</v>
      </c>
      <c r="I287" s="1">
        <f t="shared" si="17"/>
        <v>30895</v>
      </c>
      <c r="J287">
        <v>1000</v>
      </c>
      <c r="K287" s="2">
        <f t="shared" si="18"/>
        <v>0.52</v>
      </c>
      <c r="L287" s="2" cm="1">
        <f t="array" ref="L287">+_xlfn.XLOOKUP(G287,'Variazioni mese finale'!A$7:A$81,_xlfn.XLOOKUP(H287,'Variazioni mese finale'!B$6:M$6,'Variazioni mese finale'!$B$7:$M$81))</f>
        <v>2.802</v>
      </c>
      <c r="M287" s="6">
        <f t="shared" si="19"/>
        <v>1.4570400000000001</v>
      </c>
      <c r="O287" s="2">
        <f>+K287*VLOOKUP(G287,'Indice consumi'!A$2:G$162,7,FALSE)</f>
        <v>1.5756591492144398</v>
      </c>
      <c r="P287" s="2">
        <f>+K287*VLOOKUP(I287,PaperPulpPrice[#All],3,FALSE)/VLOOKUP(I$2,PaperPulpPrice[#All],3,FALSE)</f>
        <v>0.72807065613327326</v>
      </c>
    </row>
    <row r="288" spans="1:16" x14ac:dyDescent="0.35">
      <c r="A288">
        <v>287</v>
      </c>
      <c r="B288" t="s">
        <v>391</v>
      </c>
      <c r="C288" t="s">
        <v>20</v>
      </c>
      <c r="D288" t="s">
        <v>382</v>
      </c>
      <c r="E288" t="s">
        <v>382</v>
      </c>
      <c r="F288" t="s">
        <v>164</v>
      </c>
      <c r="G288">
        <v>1984</v>
      </c>
      <c r="H288" t="str">
        <f t="shared" si="16"/>
        <v>SET</v>
      </c>
      <c r="I288" s="1">
        <f t="shared" si="17"/>
        <v>30926</v>
      </c>
      <c r="J288">
        <v>1000</v>
      </c>
      <c r="K288" s="2">
        <f t="shared" si="18"/>
        <v>0.52</v>
      </c>
      <c r="L288" s="2" cm="1">
        <f t="array" ref="L288">+_xlfn.XLOOKUP(G288,'Variazioni mese finale'!A$7:A$81,_xlfn.XLOOKUP(H288,'Variazioni mese finale'!B$6:M$6,'Variazioni mese finale'!$B$7:$M$81))</f>
        <v>2.7810000000000001</v>
      </c>
      <c r="M288" s="6">
        <f t="shared" si="19"/>
        <v>1.4461200000000001</v>
      </c>
      <c r="O288" s="2">
        <f>+K288*VLOOKUP(G288,'Indice consumi'!A$2:G$162,7,FALSE)</f>
        <v>1.5756591492144398</v>
      </c>
      <c r="P288" s="2">
        <f>+K288*VLOOKUP(I288,PaperPulpPrice[#All],3,FALSE)/VLOOKUP(I$2,PaperPulpPrice[#All],3,FALSE)</f>
        <v>0.69257348236225613</v>
      </c>
    </row>
    <row r="289" spans="1:16" x14ac:dyDescent="0.35">
      <c r="A289">
        <v>288</v>
      </c>
      <c r="B289" t="s">
        <v>392</v>
      </c>
      <c r="C289" t="s">
        <v>7</v>
      </c>
      <c r="D289" t="s">
        <v>251</v>
      </c>
      <c r="E289" t="s">
        <v>251</v>
      </c>
      <c r="F289" t="s">
        <v>9</v>
      </c>
      <c r="G289">
        <v>1984</v>
      </c>
      <c r="H289" t="str">
        <f t="shared" si="16"/>
        <v>OTT</v>
      </c>
      <c r="I289" s="1">
        <f t="shared" si="17"/>
        <v>30956</v>
      </c>
      <c r="J289">
        <v>1000</v>
      </c>
      <c r="K289" s="2">
        <f t="shared" si="18"/>
        <v>0.52</v>
      </c>
      <c r="L289" s="2" cm="1">
        <f t="array" ref="L289">+_xlfn.XLOOKUP(G289,'Variazioni mese finale'!A$7:A$81,_xlfn.XLOOKUP(H289,'Variazioni mese finale'!B$6:M$6,'Variazioni mese finale'!$B$7:$M$81))</f>
        <v>2.7530000000000001</v>
      </c>
      <c r="M289" s="6">
        <f t="shared" si="19"/>
        <v>1.4315600000000002</v>
      </c>
      <c r="O289" s="2">
        <f>+K289*VLOOKUP(G289,'Indice consumi'!A$2:G$162,7,FALSE)</f>
        <v>1.5756591492144398</v>
      </c>
      <c r="P289" s="2">
        <f>+K289*VLOOKUP(I289,PaperPulpPrice[#All],3,FALSE)/VLOOKUP(I$2,PaperPulpPrice[#All],3,FALSE)</f>
        <v>0.67955142652793687</v>
      </c>
    </row>
    <row r="290" spans="1:16" x14ac:dyDescent="0.35">
      <c r="A290">
        <v>289</v>
      </c>
      <c r="B290" t="s">
        <v>393</v>
      </c>
      <c r="C290" t="s">
        <v>33</v>
      </c>
      <c r="D290" t="s">
        <v>251</v>
      </c>
      <c r="E290" t="s">
        <v>251</v>
      </c>
      <c r="F290" t="s">
        <v>394</v>
      </c>
      <c r="G290">
        <v>1984</v>
      </c>
      <c r="H290" t="str">
        <f t="shared" si="16"/>
        <v>NOV</v>
      </c>
      <c r="I290" s="1">
        <f t="shared" si="17"/>
        <v>30987</v>
      </c>
      <c r="J290">
        <v>1000</v>
      </c>
      <c r="K290" s="2">
        <f t="shared" si="18"/>
        <v>0.52</v>
      </c>
      <c r="L290" s="2" cm="1">
        <f t="array" ref="L290">+_xlfn.XLOOKUP(G290,'Variazioni mese finale'!A$7:A$81,_xlfn.XLOOKUP(H290,'Variazioni mese finale'!B$6:M$6,'Variazioni mese finale'!$B$7:$M$81))</f>
        <v>2.7360000000000002</v>
      </c>
      <c r="M290" s="6">
        <f t="shared" si="19"/>
        <v>1.4227200000000002</v>
      </c>
      <c r="O290" s="2">
        <f>+K290*VLOOKUP(G290,'Indice consumi'!A$2:G$162,7,FALSE)</f>
        <v>1.5756591492144398</v>
      </c>
      <c r="P290" s="2">
        <f>+K290*VLOOKUP(I290,PaperPulpPrice[#All],3,FALSE)/VLOOKUP(I$2,PaperPulpPrice[#All],3,FALSE)</f>
        <v>0.67570358777010597</v>
      </c>
    </row>
    <row r="291" spans="1:16" x14ac:dyDescent="0.35">
      <c r="A291">
        <v>290</v>
      </c>
      <c r="B291" t="s">
        <v>395</v>
      </c>
      <c r="C291" t="s">
        <v>11</v>
      </c>
      <c r="D291" t="s">
        <v>251</v>
      </c>
      <c r="E291" t="s">
        <v>251</v>
      </c>
      <c r="F291" t="s">
        <v>252</v>
      </c>
      <c r="G291">
        <v>1984</v>
      </c>
      <c r="H291" t="str">
        <f t="shared" si="16"/>
        <v>DIC</v>
      </c>
      <c r="I291" s="1">
        <f t="shared" si="17"/>
        <v>31017</v>
      </c>
      <c r="J291">
        <v>1000</v>
      </c>
      <c r="K291" s="2">
        <f t="shared" si="18"/>
        <v>0.52</v>
      </c>
      <c r="L291" s="2" cm="1">
        <f t="array" ref="L291">+_xlfn.XLOOKUP(G291,'Variazioni mese finale'!A$7:A$81,_xlfn.XLOOKUP(H291,'Variazioni mese finale'!B$6:M$6,'Variazioni mese finale'!$B$7:$M$81))</f>
        <v>2.718</v>
      </c>
      <c r="M291" s="6">
        <f t="shared" si="19"/>
        <v>1.4133599999999999</v>
      </c>
      <c r="O291" s="2">
        <f>+K291*VLOOKUP(G291,'Indice consumi'!A$2:G$162,7,FALSE)</f>
        <v>1.5756591492144398</v>
      </c>
      <c r="P291" s="2">
        <f>+K291*VLOOKUP(I291,PaperPulpPrice[#All],3,FALSE)/VLOOKUP(I$2,PaperPulpPrice[#All],3,FALSE)</f>
        <v>0.6479764147089474</v>
      </c>
    </row>
    <row r="292" spans="1:16" x14ac:dyDescent="0.35">
      <c r="A292">
        <v>291</v>
      </c>
      <c r="B292" t="s">
        <v>396</v>
      </c>
      <c r="C292" t="s">
        <v>22</v>
      </c>
      <c r="D292" t="s">
        <v>251</v>
      </c>
      <c r="E292" t="s">
        <v>251</v>
      </c>
      <c r="F292" t="s">
        <v>252</v>
      </c>
      <c r="G292">
        <v>1985</v>
      </c>
      <c r="H292" t="str">
        <f t="shared" si="16"/>
        <v>GEN</v>
      </c>
      <c r="I292" s="1">
        <f t="shared" si="17"/>
        <v>31048</v>
      </c>
      <c r="J292">
        <v>1000</v>
      </c>
      <c r="K292" s="2">
        <f t="shared" si="18"/>
        <v>0.52</v>
      </c>
      <c r="L292" s="2" cm="1">
        <f t="array" ref="L292">+_xlfn.XLOOKUP(G292,'Variazioni mese finale'!A$7:A$81,_xlfn.XLOOKUP(H292,'Variazioni mese finale'!B$6:M$6,'Variazioni mese finale'!$B$7:$M$81))</f>
        <v>2.69</v>
      </c>
      <c r="M292" s="6">
        <f t="shared" si="19"/>
        <v>1.3988</v>
      </c>
      <c r="O292" s="2">
        <f>+K292*VLOOKUP(G292,'Indice consumi'!A$2:G$162,7,FALSE)</f>
        <v>1.6286385289526095</v>
      </c>
      <c r="P292" s="2">
        <f>+K292*VLOOKUP(I292,PaperPulpPrice[#All],3,FALSE)/VLOOKUP(I$2,PaperPulpPrice[#All],3,FALSE)</f>
        <v>0.61874740980894838</v>
      </c>
    </row>
    <row r="293" spans="1:16" x14ac:dyDescent="0.35">
      <c r="A293">
        <v>292</v>
      </c>
      <c r="B293" t="s">
        <v>397</v>
      </c>
      <c r="C293" t="s">
        <v>14</v>
      </c>
      <c r="D293" t="s">
        <v>333</v>
      </c>
      <c r="E293" t="s">
        <v>254</v>
      </c>
      <c r="F293" t="s">
        <v>398</v>
      </c>
      <c r="G293">
        <v>1985</v>
      </c>
      <c r="H293" t="str">
        <f t="shared" si="16"/>
        <v>FEB</v>
      </c>
      <c r="I293" s="1">
        <f t="shared" si="17"/>
        <v>31079</v>
      </c>
      <c r="J293">
        <v>1000</v>
      </c>
      <c r="K293" s="2">
        <f t="shared" si="18"/>
        <v>0.52</v>
      </c>
      <c r="L293" s="2" cm="1">
        <f t="array" ref="L293">+_xlfn.XLOOKUP(G293,'Variazioni mese finale'!A$7:A$81,_xlfn.XLOOKUP(H293,'Variazioni mese finale'!B$6:M$6,'Variazioni mese finale'!$B$7:$M$81))</f>
        <v>2.6629999999999998</v>
      </c>
      <c r="M293" s="6">
        <f t="shared" si="19"/>
        <v>1.38476</v>
      </c>
      <c r="O293" s="2">
        <f>+K293*VLOOKUP(G293,'Indice consumi'!A$2:G$162,7,FALSE)</f>
        <v>1.6286385289526095</v>
      </c>
      <c r="P293" s="2">
        <f>+K293*VLOOKUP(I293,PaperPulpPrice[#All],3,FALSE)/VLOOKUP(I$2,PaperPulpPrice[#All],3,FALSE)</f>
        <v>0.56636597240253761</v>
      </c>
    </row>
    <row r="294" spans="1:16" x14ac:dyDescent="0.35">
      <c r="A294">
        <v>293</v>
      </c>
      <c r="B294" t="s">
        <v>399</v>
      </c>
      <c r="C294" t="s">
        <v>24</v>
      </c>
      <c r="D294" t="s">
        <v>400</v>
      </c>
      <c r="E294" t="s">
        <v>379</v>
      </c>
      <c r="F294" t="s">
        <v>401</v>
      </c>
      <c r="G294">
        <v>1985</v>
      </c>
      <c r="H294" t="str">
        <f t="shared" si="16"/>
        <v>MAR</v>
      </c>
      <c r="I294" s="1">
        <f t="shared" si="17"/>
        <v>31107</v>
      </c>
      <c r="J294">
        <v>1000</v>
      </c>
      <c r="K294" s="2">
        <f t="shared" si="18"/>
        <v>0.52</v>
      </c>
      <c r="L294" s="2" cm="1">
        <f t="array" ref="L294">+_xlfn.XLOOKUP(G294,'Variazioni mese finale'!A$7:A$81,_xlfn.XLOOKUP(H294,'Variazioni mese finale'!B$6:M$6,'Variazioni mese finale'!$B$7:$M$81))</f>
        <v>2.6440000000000001</v>
      </c>
      <c r="M294" s="6">
        <f t="shared" si="19"/>
        <v>1.3748800000000001</v>
      </c>
      <c r="O294" s="2">
        <f>+K294*VLOOKUP(G294,'Indice consumi'!A$2:G$162,7,FALSE)</f>
        <v>1.6286385289526095</v>
      </c>
      <c r="P294" s="2">
        <f>+K294*VLOOKUP(I294,PaperPulpPrice[#All],3,FALSE)/VLOOKUP(I$2,PaperPulpPrice[#All],3,FALSE)</f>
        <v>0.53675598431236771</v>
      </c>
    </row>
    <row r="295" spans="1:16" x14ac:dyDescent="0.35">
      <c r="A295">
        <v>294</v>
      </c>
      <c r="B295" t="s">
        <v>402</v>
      </c>
      <c r="C295" t="s">
        <v>16</v>
      </c>
      <c r="D295" t="s">
        <v>382</v>
      </c>
      <c r="E295" t="s">
        <v>382</v>
      </c>
      <c r="F295" t="s">
        <v>403</v>
      </c>
      <c r="G295">
        <v>1985</v>
      </c>
      <c r="H295" t="str">
        <f t="shared" si="16"/>
        <v>APR</v>
      </c>
      <c r="I295" s="1">
        <f t="shared" si="17"/>
        <v>31138</v>
      </c>
      <c r="J295">
        <v>1000</v>
      </c>
      <c r="K295" s="2">
        <f t="shared" si="18"/>
        <v>0.52</v>
      </c>
      <c r="L295" s="2" cm="1">
        <f t="array" ref="L295">+_xlfn.XLOOKUP(G295,'Variazioni mese finale'!A$7:A$81,_xlfn.XLOOKUP(H295,'Variazioni mese finale'!B$6:M$6,'Variazioni mese finale'!$B$7:$M$81))</f>
        <v>2.6219999999999999</v>
      </c>
      <c r="M295" s="6">
        <f t="shared" si="19"/>
        <v>1.36344</v>
      </c>
      <c r="O295" s="2">
        <f>+K295*VLOOKUP(G295,'Indice consumi'!A$2:G$162,7,FALSE)</f>
        <v>1.6286385289526095</v>
      </c>
      <c r="P295" s="2">
        <f>+K295*VLOOKUP(I295,PaperPulpPrice[#All],3,FALSE)/VLOOKUP(I$2,PaperPulpPrice[#All],3,FALSE)</f>
        <v>0.55865735056785437</v>
      </c>
    </row>
    <row r="296" spans="1:16" x14ac:dyDescent="0.35">
      <c r="A296">
        <v>295</v>
      </c>
      <c r="B296" t="s">
        <v>404</v>
      </c>
      <c r="C296" t="s">
        <v>27</v>
      </c>
      <c r="D296" t="s">
        <v>372</v>
      </c>
      <c r="E296" t="s">
        <v>372</v>
      </c>
      <c r="F296" t="s">
        <v>405</v>
      </c>
      <c r="G296">
        <v>1985</v>
      </c>
      <c r="H296" t="str">
        <f t="shared" si="16"/>
        <v>MAG</v>
      </c>
      <c r="I296" s="1">
        <f t="shared" si="17"/>
        <v>31168</v>
      </c>
      <c r="J296">
        <v>1200</v>
      </c>
      <c r="K296" s="2">
        <f t="shared" si="18"/>
        <v>0.62</v>
      </c>
      <c r="L296" s="2" cm="1">
        <f t="array" ref="L296">+_xlfn.XLOOKUP(G296,'Variazioni mese finale'!A$7:A$81,_xlfn.XLOOKUP(H296,'Variazioni mese finale'!B$6:M$6,'Variazioni mese finale'!$B$7:$M$81))</f>
        <v>2.6070000000000002</v>
      </c>
      <c r="M296" s="6">
        <f t="shared" si="19"/>
        <v>1.6163400000000001</v>
      </c>
      <c r="O296" s="2">
        <f>+K296*VLOOKUP(G296,'Indice consumi'!A$2:G$162,7,FALSE)</f>
        <v>1.9418382460588803</v>
      </c>
      <c r="P296" s="2">
        <f>+K296*VLOOKUP(I296,PaperPulpPrice[#All],3,FALSE)/VLOOKUP(I$2,PaperPulpPrice[#All],3,FALSE)</f>
        <v>0.65694614271369201</v>
      </c>
    </row>
    <row r="297" spans="1:16" x14ac:dyDescent="0.35">
      <c r="A297">
        <v>296</v>
      </c>
      <c r="B297" t="s">
        <v>406</v>
      </c>
      <c r="C297" t="s">
        <v>18</v>
      </c>
      <c r="D297" t="s">
        <v>379</v>
      </c>
      <c r="E297" t="s">
        <v>379</v>
      </c>
      <c r="F297" t="s">
        <v>407</v>
      </c>
      <c r="G297">
        <v>1985</v>
      </c>
      <c r="H297" t="str">
        <f t="shared" si="16"/>
        <v>GIU</v>
      </c>
      <c r="I297" s="1">
        <f t="shared" si="17"/>
        <v>31199</v>
      </c>
      <c r="J297">
        <v>1200</v>
      </c>
      <c r="K297" s="2">
        <f t="shared" si="18"/>
        <v>0.62</v>
      </c>
      <c r="L297" s="2" cm="1">
        <f t="array" ref="L297">+_xlfn.XLOOKUP(G297,'Variazioni mese finale'!A$7:A$81,_xlfn.XLOOKUP(H297,'Variazioni mese finale'!B$6:M$6,'Variazioni mese finale'!$B$7:$M$81))</f>
        <v>2.593</v>
      </c>
      <c r="M297" s="6">
        <f t="shared" si="19"/>
        <v>1.6076599999999999</v>
      </c>
      <c r="O297" s="2">
        <f>+K297*VLOOKUP(G297,'Indice consumi'!A$2:G$162,7,FALSE)</f>
        <v>1.9418382460588803</v>
      </c>
      <c r="P297" s="2">
        <f>+K297*VLOOKUP(I297,PaperPulpPrice[#All],3,FALSE)/VLOOKUP(I$2,PaperPulpPrice[#All],3,FALSE)</f>
        <v>0.67145142571852956</v>
      </c>
    </row>
    <row r="298" spans="1:16" x14ac:dyDescent="0.35">
      <c r="A298">
        <v>297</v>
      </c>
      <c r="B298" t="s">
        <v>408</v>
      </c>
      <c r="C298" t="s">
        <v>30</v>
      </c>
      <c r="D298" t="s">
        <v>382</v>
      </c>
      <c r="E298" t="s">
        <v>382</v>
      </c>
      <c r="F298" t="s">
        <v>366</v>
      </c>
      <c r="G298">
        <v>1985</v>
      </c>
      <c r="H298" t="str">
        <f t="shared" si="16"/>
        <v>LUG</v>
      </c>
      <c r="I298" s="1">
        <f t="shared" si="17"/>
        <v>31229</v>
      </c>
      <c r="J298">
        <v>1200</v>
      </c>
      <c r="K298" s="2">
        <f t="shared" si="18"/>
        <v>0.62</v>
      </c>
      <c r="L298" s="2" cm="1">
        <f t="array" ref="L298">+_xlfn.XLOOKUP(G298,'Variazioni mese finale'!A$7:A$81,_xlfn.XLOOKUP(H298,'Variazioni mese finale'!B$6:M$6,'Variazioni mese finale'!$B$7:$M$81))</f>
        <v>2.585</v>
      </c>
      <c r="M298" s="6">
        <f t="shared" si="19"/>
        <v>1.6027</v>
      </c>
      <c r="O298" s="2">
        <f>+K298*VLOOKUP(G298,'Indice consumi'!A$2:G$162,7,FALSE)</f>
        <v>1.9418382460588803</v>
      </c>
      <c r="P298" s="2">
        <f>+K298*VLOOKUP(I298,PaperPulpPrice[#All],3,FALSE)/VLOOKUP(I$2,PaperPulpPrice[#All],3,FALSE)</f>
        <v>0.67940877372793029</v>
      </c>
    </row>
    <row r="299" spans="1:16" x14ac:dyDescent="0.35">
      <c r="A299">
        <v>298</v>
      </c>
      <c r="B299" t="s">
        <v>409</v>
      </c>
      <c r="C299" t="s">
        <v>50</v>
      </c>
      <c r="D299" t="s">
        <v>382</v>
      </c>
      <c r="E299" t="s">
        <v>382</v>
      </c>
      <c r="F299" t="s">
        <v>134</v>
      </c>
      <c r="G299">
        <v>1985</v>
      </c>
      <c r="H299" t="str">
        <f t="shared" si="16"/>
        <v>AGO</v>
      </c>
      <c r="I299" s="1">
        <f t="shared" si="17"/>
        <v>31260</v>
      </c>
      <c r="J299">
        <v>1200</v>
      </c>
      <c r="K299" s="2">
        <f t="shared" si="18"/>
        <v>0.62</v>
      </c>
      <c r="L299" s="2" cm="1">
        <f t="array" ref="L299">+_xlfn.XLOOKUP(G299,'Variazioni mese finale'!A$7:A$81,_xlfn.XLOOKUP(H299,'Variazioni mese finale'!B$6:M$6,'Variazioni mese finale'!$B$7:$M$81))</f>
        <v>2.5790000000000002</v>
      </c>
      <c r="M299" s="6">
        <f t="shared" si="19"/>
        <v>1.5989800000000001</v>
      </c>
      <c r="O299" s="2">
        <f>+K299*VLOOKUP(G299,'Indice consumi'!A$2:G$162,7,FALSE)</f>
        <v>1.9418382460588803</v>
      </c>
      <c r="P299" s="2">
        <f>+K299*VLOOKUP(I299,PaperPulpPrice[#All],3,FALSE)/VLOOKUP(I$2,PaperPulpPrice[#All],3,FALSE)</f>
        <v>0.67970579237924356</v>
      </c>
    </row>
    <row r="300" spans="1:16" x14ac:dyDescent="0.35">
      <c r="A300">
        <v>299</v>
      </c>
      <c r="B300" t="s">
        <v>410</v>
      </c>
      <c r="C300" t="s">
        <v>20</v>
      </c>
      <c r="D300" t="s">
        <v>382</v>
      </c>
      <c r="E300" t="s">
        <v>382</v>
      </c>
      <c r="F300" t="s">
        <v>134</v>
      </c>
      <c r="G300">
        <v>1985</v>
      </c>
      <c r="H300" t="str">
        <f t="shared" si="16"/>
        <v>SET</v>
      </c>
      <c r="I300" s="1">
        <f t="shared" si="17"/>
        <v>31291</v>
      </c>
      <c r="J300">
        <v>1200</v>
      </c>
      <c r="K300" s="2">
        <f t="shared" si="18"/>
        <v>0.62</v>
      </c>
      <c r="L300" s="2" cm="1">
        <f t="array" ref="L300">+_xlfn.XLOOKUP(G300,'Variazioni mese finale'!A$7:A$81,_xlfn.XLOOKUP(H300,'Variazioni mese finale'!B$6:M$6,'Variazioni mese finale'!$B$7:$M$81))</f>
        <v>2.569</v>
      </c>
      <c r="M300" s="6">
        <f t="shared" si="19"/>
        <v>1.5927799999999999</v>
      </c>
      <c r="O300" s="2">
        <f>+K300*VLOOKUP(G300,'Indice consumi'!A$2:G$162,7,FALSE)</f>
        <v>1.9418382460588803</v>
      </c>
      <c r="P300" s="2">
        <f>+K300*VLOOKUP(I300,PaperPulpPrice[#All],3,FALSE)/VLOOKUP(I$2,PaperPulpPrice[#All],3,FALSE)</f>
        <v>0.66344458573700715</v>
      </c>
    </row>
    <row r="301" spans="1:16" x14ac:dyDescent="0.35">
      <c r="A301">
        <v>300</v>
      </c>
      <c r="B301" t="s">
        <v>411</v>
      </c>
      <c r="C301" t="s">
        <v>7</v>
      </c>
      <c r="D301" t="s">
        <v>8</v>
      </c>
      <c r="E301" t="s">
        <v>8</v>
      </c>
      <c r="F301" t="s">
        <v>9</v>
      </c>
      <c r="G301">
        <v>1985</v>
      </c>
      <c r="H301" t="str">
        <f t="shared" si="16"/>
        <v>OTT</v>
      </c>
      <c r="I301" s="1">
        <f t="shared" si="17"/>
        <v>31321</v>
      </c>
      <c r="J301">
        <v>1200</v>
      </c>
      <c r="K301" s="2">
        <f t="shared" si="18"/>
        <v>0.62</v>
      </c>
      <c r="L301" s="2" cm="1">
        <f t="array" ref="L301">+_xlfn.XLOOKUP(G301,'Variazioni mese finale'!A$7:A$81,_xlfn.XLOOKUP(H301,'Variazioni mese finale'!B$6:M$6,'Variazioni mese finale'!$B$7:$M$81))</f>
        <v>2.5379999999999998</v>
      </c>
      <c r="M301" s="6">
        <f t="shared" si="19"/>
        <v>1.5735599999999998</v>
      </c>
      <c r="O301" s="2">
        <f>+K301*VLOOKUP(G301,'Indice consumi'!A$2:G$162,7,FALSE)</f>
        <v>1.9418382460588803</v>
      </c>
      <c r="P301" s="2">
        <f>+K301*VLOOKUP(I301,PaperPulpPrice[#All],3,FALSE)/VLOOKUP(I$2,PaperPulpPrice[#All],3,FALSE)</f>
        <v>0.70687825850306385</v>
      </c>
    </row>
    <row r="302" spans="1:16" x14ac:dyDescent="0.35">
      <c r="A302">
        <v>301</v>
      </c>
      <c r="B302" t="s">
        <v>412</v>
      </c>
      <c r="C302" t="s">
        <v>33</v>
      </c>
      <c r="D302" t="s">
        <v>382</v>
      </c>
      <c r="E302" t="s">
        <v>382</v>
      </c>
      <c r="F302" t="s">
        <v>146</v>
      </c>
      <c r="G302">
        <v>1985</v>
      </c>
      <c r="H302" t="str">
        <f t="shared" si="16"/>
        <v>NOV</v>
      </c>
      <c r="I302" s="1">
        <f t="shared" si="17"/>
        <v>31352</v>
      </c>
      <c r="J302">
        <v>1200</v>
      </c>
      <c r="K302" s="2">
        <f t="shared" si="18"/>
        <v>0.62</v>
      </c>
      <c r="L302" s="2" cm="1">
        <f t="array" ref="L302">+_xlfn.XLOOKUP(G302,'Variazioni mese finale'!A$7:A$81,_xlfn.XLOOKUP(H302,'Variazioni mese finale'!B$6:M$6,'Variazioni mese finale'!$B$7:$M$81))</f>
        <v>2.52</v>
      </c>
      <c r="M302" s="6">
        <f t="shared" si="19"/>
        <v>1.5624</v>
      </c>
      <c r="O302" s="2">
        <f>+K302*VLOOKUP(G302,'Indice consumi'!A$2:G$162,7,FALSE)</f>
        <v>1.9418382460588803</v>
      </c>
      <c r="P302" s="2">
        <f>+K302*VLOOKUP(I302,PaperPulpPrice[#All],3,FALSE)/VLOOKUP(I$2,PaperPulpPrice[#All],3,FALSE)</f>
        <v>0.71820781362570729</v>
      </c>
    </row>
    <row r="303" spans="1:16" x14ac:dyDescent="0.35">
      <c r="A303">
        <v>302</v>
      </c>
      <c r="B303" t="s">
        <v>413</v>
      </c>
      <c r="C303" t="s">
        <v>11</v>
      </c>
      <c r="D303" t="s">
        <v>382</v>
      </c>
      <c r="E303" t="s">
        <v>382</v>
      </c>
      <c r="F303" t="s">
        <v>313</v>
      </c>
      <c r="G303">
        <v>1985</v>
      </c>
      <c r="H303" t="str">
        <f t="shared" si="16"/>
        <v>DIC</v>
      </c>
      <c r="I303" s="1">
        <f t="shared" si="17"/>
        <v>31382</v>
      </c>
      <c r="J303">
        <v>1200</v>
      </c>
      <c r="K303" s="2">
        <f t="shared" si="18"/>
        <v>0.62</v>
      </c>
      <c r="L303" s="2" cm="1">
        <f t="array" ref="L303">+_xlfn.XLOOKUP(G303,'Variazioni mese finale'!A$7:A$81,_xlfn.XLOOKUP(H303,'Variazioni mese finale'!B$6:M$6,'Variazioni mese finale'!$B$7:$M$81))</f>
        <v>2.504</v>
      </c>
      <c r="M303" s="6">
        <f t="shared" si="19"/>
        <v>1.5524800000000001</v>
      </c>
      <c r="O303" s="2">
        <f>+K303*VLOOKUP(G303,'Indice consumi'!A$2:G$162,7,FALSE)</f>
        <v>1.9418382460588803</v>
      </c>
      <c r="P303" s="2">
        <f>+K303*VLOOKUP(I303,PaperPulpPrice[#All],3,FALSE)/VLOOKUP(I$2,PaperPulpPrice[#All],3,FALSE)</f>
        <v>0.72905060639971142</v>
      </c>
    </row>
    <row r="304" spans="1:16" x14ac:dyDescent="0.35">
      <c r="A304">
        <v>303</v>
      </c>
      <c r="B304" t="s">
        <v>414</v>
      </c>
      <c r="C304" t="s">
        <v>22</v>
      </c>
      <c r="D304" t="s">
        <v>382</v>
      </c>
      <c r="E304" t="s">
        <v>382</v>
      </c>
      <c r="F304" t="s">
        <v>252</v>
      </c>
      <c r="G304">
        <v>1986</v>
      </c>
      <c r="H304" t="str">
        <f t="shared" si="16"/>
        <v>GEN</v>
      </c>
      <c r="I304" s="1">
        <f t="shared" si="17"/>
        <v>31413</v>
      </c>
      <c r="J304">
        <v>1200</v>
      </c>
      <c r="K304" s="2">
        <f t="shared" si="18"/>
        <v>0.62</v>
      </c>
      <c r="L304" s="2" cm="1">
        <f t="array" ref="L304">+_xlfn.XLOOKUP(G304,'Variazioni mese finale'!A$7:A$81,_xlfn.XLOOKUP(H304,'Variazioni mese finale'!B$6:M$6,'Variazioni mese finale'!$B$7:$M$81))</f>
        <v>2.492</v>
      </c>
      <c r="M304" s="6">
        <f t="shared" si="19"/>
        <v>1.54504</v>
      </c>
      <c r="O304" s="2">
        <f>+K304*VLOOKUP(G304,'Indice consumi'!A$2:G$162,7,FALSE)</f>
        <v>2.0284088568350689</v>
      </c>
      <c r="P304" s="2">
        <f>+K304*VLOOKUP(I304,PaperPulpPrice[#All],3,FALSE)/VLOOKUP(I$2,PaperPulpPrice[#All],3,FALSE)</f>
        <v>0.75525008256029069</v>
      </c>
    </row>
    <row r="305" spans="1:16" x14ac:dyDescent="0.35">
      <c r="A305">
        <v>304</v>
      </c>
      <c r="B305" t="s">
        <v>415</v>
      </c>
      <c r="C305" t="s">
        <v>14</v>
      </c>
      <c r="D305" t="s">
        <v>382</v>
      </c>
      <c r="E305" t="s">
        <v>382</v>
      </c>
      <c r="F305" t="s">
        <v>416</v>
      </c>
      <c r="G305">
        <v>1986</v>
      </c>
      <c r="H305" t="str">
        <f t="shared" si="16"/>
        <v>FEB</v>
      </c>
      <c r="I305" s="1">
        <f t="shared" si="17"/>
        <v>31444</v>
      </c>
      <c r="J305">
        <v>1200</v>
      </c>
      <c r="K305" s="2">
        <f t="shared" si="18"/>
        <v>0.62</v>
      </c>
      <c r="L305" s="2" cm="1">
        <f t="array" ref="L305">+_xlfn.XLOOKUP(G305,'Variazioni mese finale'!A$7:A$81,_xlfn.XLOOKUP(H305,'Variazioni mese finale'!B$6:M$6,'Variazioni mese finale'!$B$7:$M$81))</f>
        <v>2.4750000000000001</v>
      </c>
      <c r="M305" s="6">
        <f t="shared" si="19"/>
        <v>1.5345</v>
      </c>
      <c r="O305" s="2">
        <f>+K305*VLOOKUP(G305,'Indice consumi'!A$2:G$162,7,FALSE)</f>
        <v>2.0284088568350689</v>
      </c>
      <c r="P305" s="2">
        <f>+K305*VLOOKUP(I305,PaperPulpPrice[#All],3,FALSE)/VLOOKUP(I$2,PaperPulpPrice[#All],3,FALSE)</f>
        <v>0.78666264114144591</v>
      </c>
    </row>
    <row r="306" spans="1:16" x14ac:dyDescent="0.35">
      <c r="A306">
        <v>305</v>
      </c>
      <c r="B306" t="s">
        <v>417</v>
      </c>
      <c r="C306" t="s">
        <v>24</v>
      </c>
      <c r="D306" t="s">
        <v>382</v>
      </c>
      <c r="E306" t="s">
        <v>382</v>
      </c>
      <c r="F306" t="s">
        <v>403</v>
      </c>
      <c r="G306">
        <v>1986</v>
      </c>
      <c r="H306" t="str">
        <f t="shared" si="16"/>
        <v>MAR</v>
      </c>
      <c r="I306" s="1">
        <f t="shared" si="17"/>
        <v>31472</v>
      </c>
      <c r="J306">
        <v>1200</v>
      </c>
      <c r="K306" s="2">
        <f t="shared" si="18"/>
        <v>0.62</v>
      </c>
      <c r="L306" s="2" cm="1">
        <f t="array" ref="L306">+_xlfn.XLOOKUP(G306,'Variazioni mese finale'!A$7:A$81,_xlfn.XLOOKUP(H306,'Variazioni mese finale'!B$6:M$6,'Variazioni mese finale'!$B$7:$M$81))</f>
        <v>2.4660000000000002</v>
      </c>
      <c r="M306" s="6">
        <f t="shared" si="19"/>
        <v>1.5289200000000001</v>
      </c>
      <c r="O306" s="2">
        <f>+K306*VLOOKUP(G306,'Indice consumi'!A$2:G$162,7,FALSE)</f>
        <v>2.0284088568350689</v>
      </c>
      <c r="P306" s="2">
        <f>+K306*VLOOKUP(I306,PaperPulpPrice[#All],3,FALSE)/VLOOKUP(I$2,PaperPulpPrice[#All],3,FALSE)</f>
        <v>0.82477636549996203</v>
      </c>
    </row>
    <row r="307" spans="1:16" x14ac:dyDescent="0.35">
      <c r="A307">
        <v>306</v>
      </c>
      <c r="B307" t="s">
        <v>418</v>
      </c>
      <c r="C307" t="s">
        <v>16</v>
      </c>
      <c r="D307" t="s">
        <v>382</v>
      </c>
      <c r="E307" t="s">
        <v>382</v>
      </c>
      <c r="F307" t="s">
        <v>403</v>
      </c>
      <c r="G307">
        <v>1986</v>
      </c>
      <c r="H307" t="str">
        <f t="shared" si="16"/>
        <v>APR</v>
      </c>
      <c r="I307" s="1">
        <f t="shared" si="17"/>
        <v>31503</v>
      </c>
      <c r="J307">
        <v>1200</v>
      </c>
      <c r="K307" s="2">
        <f t="shared" si="18"/>
        <v>0.62</v>
      </c>
      <c r="L307" s="2" cm="1">
        <f t="array" ref="L307">+_xlfn.XLOOKUP(G307,'Variazioni mese finale'!A$7:A$81,_xlfn.XLOOKUP(H307,'Variazioni mese finale'!B$6:M$6,'Variazioni mese finale'!$B$7:$M$81))</f>
        <v>2.4590000000000001</v>
      </c>
      <c r="M307" s="6">
        <f t="shared" si="19"/>
        <v>1.52458</v>
      </c>
      <c r="O307" s="2">
        <f>+K307*VLOOKUP(G307,'Indice consumi'!A$2:G$162,7,FALSE)</f>
        <v>2.0284088568350689</v>
      </c>
      <c r="P307" s="2">
        <f>+K307*VLOOKUP(I307,PaperPulpPrice[#All],3,FALSE)/VLOOKUP(I$2,PaperPulpPrice[#All],3,FALSE)</f>
        <v>0.82831358996283644</v>
      </c>
    </row>
    <row r="308" spans="1:16" x14ac:dyDescent="0.35">
      <c r="A308">
        <v>307</v>
      </c>
      <c r="B308" t="s">
        <v>419</v>
      </c>
      <c r="C308" t="s">
        <v>27</v>
      </c>
      <c r="D308" t="s">
        <v>382</v>
      </c>
      <c r="E308" t="s">
        <v>382</v>
      </c>
      <c r="F308" t="s">
        <v>420</v>
      </c>
      <c r="G308">
        <v>1986</v>
      </c>
      <c r="H308" t="str">
        <f t="shared" si="16"/>
        <v>MAG</v>
      </c>
      <c r="I308" s="1">
        <f t="shared" si="17"/>
        <v>31533</v>
      </c>
      <c r="J308">
        <v>1200</v>
      </c>
      <c r="K308" s="2">
        <f t="shared" si="18"/>
        <v>0.62</v>
      </c>
      <c r="L308" s="2" cm="1">
        <f t="array" ref="L308">+_xlfn.XLOOKUP(G308,'Variazioni mese finale'!A$7:A$81,_xlfn.XLOOKUP(H308,'Variazioni mese finale'!B$6:M$6,'Variazioni mese finale'!$B$7:$M$81))</f>
        <v>2.4489999999999998</v>
      </c>
      <c r="M308" s="6">
        <f t="shared" si="19"/>
        <v>1.5183799999999998</v>
      </c>
      <c r="O308" s="2">
        <f>+K308*VLOOKUP(G308,'Indice consumi'!A$2:G$162,7,FALSE)</f>
        <v>2.0284088568350689</v>
      </c>
      <c r="P308" s="2">
        <f>+K308*VLOOKUP(I308,PaperPulpPrice[#All],3,FALSE)/VLOOKUP(I$2,PaperPulpPrice[#All],3,FALSE)</f>
        <v>0.8657696853670489</v>
      </c>
    </row>
    <row r="309" spans="1:16" x14ac:dyDescent="0.35">
      <c r="A309">
        <v>308</v>
      </c>
      <c r="B309" t="s">
        <v>421</v>
      </c>
      <c r="C309" t="s">
        <v>18</v>
      </c>
      <c r="D309" t="s">
        <v>382</v>
      </c>
      <c r="E309" t="s">
        <v>382</v>
      </c>
      <c r="F309" t="s">
        <v>422</v>
      </c>
      <c r="G309">
        <v>1986</v>
      </c>
      <c r="H309" t="str">
        <f t="shared" si="16"/>
        <v>GIU</v>
      </c>
      <c r="I309" s="1">
        <f t="shared" si="17"/>
        <v>31564</v>
      </c>
      <c r="J309">
        <v>1300</v>
      </c>
      <c r="K309" s="2">
        <f t="shared" si="18"/>
        <v>0.67</v>
      </c>
      <c r="L309" s="2" cm="1">
        <f t="array" ref="L309">+_xlfn.XLOOKUP(G309,'Variazioni mese finale'!A$7:A$81,_xlfn.XLOOKUP(H309,'Variazioni mese finale'!B$6:M$6,'Variazioni mese finale'!$B$7:$M$81))</f>
        <v>2.44</v>
      </c>
      <c r="M309" s="6">
        <f t="shared" si="19"/>
        <v>1.6348</v>
      </c>
      <c r="O309" s="2">
        <f>+K309*VLOOKUP(G309,'Indice consumi'!A$2:G$162,7,FALSE)</f>
        <v>2.1919902162572522</v>
      </c>
      <c r="P309" s="2">
        <f>+K309*VLOOKUP(I309,PaperPulpPrice[#All],3,FALSE)/VLOOKUP(I$2,PaperPulpPrice[#All],3,FALSE)</f>
        <v>0.9520181707094828</v>
      </c>
    </row>
    <row r="310" spans="1:16" x14ac:dyDescent="0.35">
      <c r="A310">
        <v>309</v>
      </c>
      <c r="B310" t="s">
        <v>423</v>
      </c>
      <c r="C310" t="s">
        <v>30</v>
      </c>
      <c r="D310" t="s">
        <v>424</v>
      </c>
      <c r="E310" t="s">
        <v>425</v>
      </c>
      <c r="F310" t="s">
        <v>426</v>
      </c>
      <c r="G310">
        <v>1986</v>
      </c>
      <c r="H310" t="str">
        <f t="shared" si="16"/>
        <v>LUG</v>
      </c>
      <c r="I310" s="1">
        <f t="shared" si="17"/>
        <v>31594</v>
      </c>
      <c r="J310">
        <v>1300</v>
      </c>
      <c r="K310" s="2">
        <f t="shared" si="18"/>
        <v>0.67</v>
      </c>
      <c r="L310" s="2" cm="1">
        <f t="array" ref="L310">+_xlfn.XLOOKUP(G310,'Variazioni mese finale'!A$7:A$81,_xlfn.XLOOKUP(H310,'Variazioni mese finale'!B$6:M$6,'Variazioni mese finale'!$B$7:$M$81))</f>
        <v>2.44</v>
      </c>
      <c r="M310" s="6">
        <f t="shared" si="19"/>
        <v>1.6348</v>
      </c>
      <c r="O310" s="2">
        <f>+K310*VLOOKUP(G310,'Indice consumi'!A$2:G$162,7,FALSE)</f>
        <v>2.1919902162572522</v>
      </c>
      <c r="P310" s="2">
        <f>+K310*VLOOKUP(I310,PaperPulpPrice[#All],3,FALSE)/VLOOKUP(I$2,PaperPulpPrice[#All],3,FALSE)</f>
        <v>1.0144462634105109</v>
      </c>
    </row>
    <row r="311" spans="1:16" x14ac:dyDescent="0.35">
      <c r="A311">
        <v>310</v>
      </c>
      <c r="B311" t="s">
        <v>427</v>
      </c>
      <c r="C311" t="s">
        <v>50</v>
      </c>
      <c r="D311" t="s">
        <v>428</v>
      </c>
      <c r="E311" t="s">
        <v>8</v>
      </c>
      <c r="F311" t="s">
        <v>146</v>
      </c>
      <c r="G311">
        <v>1986</v>
      </c>
      <c r="H311" t="str">
        <f t="shared" si="16"/>
        <v>AGO</v>
      </c>
      <c r="I311" s="1">
        <f t="shared" si="17"/>
        <v>31625</v>
      </c>
      <c r="J311">
        <v>1300</v>
      </c>
      <c r="K311" s="2">
        <f t="shared" si="18"/>
        <v>0.67</v>
      </c>
      <c r="L311" s="2" cm="1">
        <f t="array" ref="L311">+_xlfn.XLOOKUP(G311,'Variazioni mese finale'!A$7:A$81,_xlfn.XLOOKUP(H311,'Variazioni mese finale'!B$6:M$6,'Variazioni mese finale'!$B$7:$M$81))</f>
        <v>2.4359999999999999</v>
      </c>
      <c r="M311" s="6">
        <f t="shared" si="19"/>
        <v>1.63212</v>
      </c>
      <c r="O311" s="2">
        <f>+K311*VLOOKUP(G311,'Indice consumi'!A$2:G$162,7,FALSE)</f>
        <v>2.1919902162572522</v>
      </c>
      <c r="P311" s="2">
        <f>+K311*VLOOKUP(I311,PaperPulpPrice[#All],3,FALSE)/VLOOKUP(I$2,PaperPulpPrice[#All],3,FALSE)</f>
        <v>1.0523124284138397</v>
      </c>
    </row>
    <row r="312" spans="1:16" x14ac:dyDescent="0.35">
      <c r="A312">
        <v>311</v>
      </c>
      <c r="B312" t="s">
        <v>429</v>
      </c>
      <c r="C312" t="s">
        <v>20</v>
      </c>
      <c r="D312" t="s">
        <v>8</v>
      </c>
      <c r="E312" t="s">
        <v>8</v>
      </c>
      <c r="F312" t="s">
        <v>430</v>
      </c>
      <c r="G312">
        <v>1986</v>
      </c>
      <c r="H312" t="str">
        <f t="shared" si="16"/>
        <v>SET</v>
      </c>
      <c r="I312" s="1">
        <f t="shared" si="17"/>
        <v>31656</v>
      </c>
      <c r="J312">
        <v>1300</v>
      </c>
      <c r="K312" s="2">
        <f t="shared" si="18"/>
        <v>0.67</v>
      </c>
      <c r="L312" s="2" cm="1">
        <f t="array" ref="L312">+_xlfn.XLOOKUP(G312,'Variazioni mese finale'!A$7:A$81,_xlfn.XLOOKUP(H312,'Variazioni mese finale'!B$6:M$6,'Variazioni mese finale'!$B$7:$M$81))</f>
        <v>2.4289999999999998</v>
      </c>
      <c r="M312" s="6">
        <f t="shared" si="19"/>
        <v>1.6274299999999999</v>
      </c>
      <c r="O312" s="2">
        <f>+K312*VLOOKUP(G312,'Indice consumi'!A$2:G$162,7,FALSE)</f>
        <v>2.1919902162572522</v>
      </c>
      <c r="P312" s="2">
        <f>+K312*VLOOKUP(I312,PaperPulpPrice[#All],3,FALSE)/VLOOKUP(I$2,PaperPulpPrice[#All],3,FALSE)</f>
        <v>1.0726637304514706</v>
      </c>
    </row>
    <row r="313" spans="1:16" x14ac:dyDescent="0.35">
      <c r="A313">
        <v>312</v>
      </c>
      <c r="B313" t="s">
        <v>431</v>
      </c>
      <c r="C313" t="s">
        <v>7</v>
      </c>
      <c r="D313" t="s">
        <v>379</v>
      </c>
      <c r="E313" t="s">
        <v>379</v>
      </c>
      <c r="F313" t="s">
        <v>432</v>
      </c>
      <c r="G313">
        <v>1986</v>
      </c>
      <c r="H313" t="str">
        <f t="shared" si="16"/>
        <v>OTT</v>
      </c>
      <c r="I313" s="1">
        <f t="shared" si="17"/>
        <v>31686</v>
      </c>
      <c r="J313">
        <v>1300</v>
      </c>
      <c r="K313" s="2">
        <f t="shared" si="18"/>
        <v>0.67</v>
      </c>
      <c r="L313" s="2" cm="1">
        <f t="array" ref="L313">+_xlfn.XLOOKUP(G313,'Variazioni mese finale'!A$7:A$81,_xlfn.XLOOKUP(H313,'Variazioni mese finale'!B$6:M$6,'Variazioni mese finale'!$B$7:$M$81))</f>
        <v>2.415</v>
      </c>
      <c r="M313" s="6">
        <f t="shared" si="19"/>
        <v>1.6180500000000002</v>
      </c>
      <c r="O313" s="2">
        <f>+K313*VLOOKUP(G313,'Indice consumi'!A$2:G$162,7,FALSE)</f>
        <v>2.1919902162572522</v>
      </c>
      <c r="P313" s="2">
        <f>+K313*VLOOKUP(I313,PaperPulpPrice[#All],3,FALSE)/VLOOKUP(I$2,PaperPulpPrice[#All],3,FALSE)</f>
        <v>1.1082921925267628</v>
      </c>
    </row>
    <row r="314" spans="1:16" x14ac:dyDescent="0.35">
      <c r="A314">
        <v>313</v>
      </c>
      <c r="B314" t="s">
        <v>433</v>
      </c>
      <c r="C314" t="s">
        <v>33</v>
      </c>
      <c r="D314" t="s">
        <v>382</v>
      </c>
      <c r="E314" t="s">
        <v>382</v>
      </c>
      <c r="F314" t="s">
        <v>9</v>
      </c>
      <c r="G314">
        <v>1986</v>
      </c>
      <c r="H314" t="str">
        <f t="shared" si="16"/>
        <v>NOV</v>
      </c>
      <c r="I314" s="1">
        <f t="shared" si="17"/>
        <v>31717</v>
      </c>
      <c r="J314">
        <v>1300</v>
      </c>
      <c r="K314" s="2">
        <f t="shared" si="18"/>
        <v>0.67</v>
      </c>
      <c r="L314" s="2" cm="1">
        <f t="array" ref="L314">+_xlfn.XLOOKUP(G314,'Variazioni mese finale'!A$7:A$81,_xlfn.XLOOKUP(H314,'Variazioni mese finale'!B$6:M$6,'Variazioni mese finale'!$B$7:$M$81))</f>
        <v>2.4060000000000001</v>
      </c>
      <c r="M314" s="6">
        <f t="shared" si="19"/>
        <v>1.6120200000000002</v>
      </c>
      <c r="O314" s="2">
        <f>+K314*VLOOKUP(G314,'Indice consumi'!A$2:G$162,7,FALSE)</f>
        <v>2.1919902162572522</v>
      </c>
      <c r="P314" s="2">
        <f>+K314*VLOOKUP(I314,PaperPulpPrice[#All],3,FALSE)/VLOOKUP(I$2,PaperPulpPrice[#All],3,FALSE)</f>
        <v>1.1136987189825209</v>
      </c>
    </row>
    <row r="315" spans="1:16" x14ac:dyDescent="0.35">
      <c r="A315">
        <v>314</v>
      </c>
      <c r="B315" t="s">
        <v>434</v>
      </c>
      <c r="C315" t="s">
        <v>11</v>
      </c>
      <c r="D315" t="s">
        <v>382</v>
      </c>
      <c r="E315" t="s">
        <v>382</v>
      </c>
      <c r="F315" t="s">
        <v>394</v>
      </c>
      <c r="G315">
        <v>1986</v>
      </c>
      <c r="H315" t="str">
        <f t="shared" si="16"/>
        <v>DIC</v>
      </c>
      <c r="I315" s="1">
        <f t="shared" si="17"/>
        <v>31747</v>
      </c>
      <c r="J315">
        <v>1300</v>
      </c>
      <c r="K315" s="2">
        <f t="shared" si="18"/>
        <v>0.67</v>
      </c>
      <c r="L315" s="2" cm="1">
        <f t="array" ref="L315">+_xlfn.XLOOKUP(G315,'Variazioni mese finale'!A$7:A$81,_xlfn.XLOOKUP(H315,'Variazioni mese finale'!B$6:M$6,'Variazioni mese finale'!$B$7:$M$81))</f>
        <v>2.4</v>
      </c>
      <c r="M315" s="6">
        <f t="shared" si="19"/>
        <v>1.6080000000000001</v>
      </c>
      <c r="O315" s="2">
        <f>+K315*VLOOKUP(G315,'Indice consumi'!A$2:G$162,7,FALSE)</f>
        <v>2.1919902162572522</v>
      </c>
      <c r="P315" s="2">
        <f>+K315*VLOOKUP(I315,PaperPulpPrice[#All],3,FALSE)/VLOOKUP(I$2,PaperPulpPrice[#All],3,FALSE)</f>
        <v>1.1413994013412698</v>
      </c>
    </row>
    <row r="316" spans="1:16" x14ac:dyDescent="0.35">
      <c r="A316">
        <v>315</v>
      </c>
      <c r="B316" t="s">
        <v>435</v>
      </c>
      <c r="C316" t="s">
        <v>22</v>
      </c>
      <c r="D316" t="s">
        <v>382</v>
      </c>
      <c r="E316" t="s">
        <v>382</v>
      </c>
      <c r="F316" t="s">
        <v>252</v>
      </c>
      <c r="G316">
        <v>1987</v>
      </c>
      <c r="H316" t="str">
        <f t="shared" si="16"/>
        <v>GEN</v>
      </c>
      <c r="I316" s="1">
        <f t="shared" si="17"/>
        <v>31778</v>
      </c>
      <c r="J316">
        <v>1300</v>
      </c>
      <c r="K316" s="2">
        <f t="shared" si="18"/>
        <v>0.67</v>
      </c>
      <c r="L316" s="2" cm="1">
        <f t="array" ref="L316">+_xlfn.XLOOKUP(G316,'Variazioni mese finale'!A$7:A$81,_xlfn.XLOOKUP(H316,'Variazioni mese finale'!B$6:M$6,'Variazioni mese finale'!$B$7:$M$81))</f>
        <v>2.3839999999999999</v>
      </c>
      <c r="M316" s="6">
        <f t="shared" si="19"/>
        <v>1.59728</v>
      </c>
      <c r="O316" s="2">
        <f>+K316*VLOOKUP(G316,'Indice consumi'!A$2:G$162,7,FALSE)</f>
        <v>2.28708513762039</v>
      </c>
      <c r="P316" s="2">
        <f>+K316*VLOOKUP(I316,PaperPulpPrice[#All],3,FALSE)/VLOOKUP(I$2,PaperPulpPrice[#All],3,FALSE)</f>
        <v>1.2394081617803896</v>
      </c>
    </row>
    <row r="317" spans="1:16" x14ac:dyDescent="0.35">
      <c r="A317">
        <v>316</v>
      </c>
      <c r="B317" t="s">
        <v>436</v>
      </c>
      <c r="C317" t="s">
        <v>14</v>
      </c>
      <c r="D317" t="s">
        <v>382</v>
      </c>
      <c r="E317" t="s">
        <v>382</v>
      </c>
      <c r="F317" t="s">
        <v>255</v>
      </c>
      <c r="G317">
        <v>1987</v>
      </c>
      <c r="H317" t="str">
        <f t="shared" si="16"/>
        <v>FEB</v>
      </c>
      <c r="I317" s="1">
        <f t="shared" si="17"/>
        <v>31809</v>
      </c>
      <c r="J317">
        <v>1300</v>
      </c>
      <c r="K317" s="2">
        <f t="shared" si="18"/>
        <v>0.67</v>
      </c>
      <c r="L317" s="2" cm="1">
        <f t="array" ref="L317">+_xlfn.XLOOKUP(G317,'Variazioni mese finale'!A$7:A$81,_xlfn.XLOOKUP(H317,'Variazioni mese finale'!B$6:M$6,'Variazioni mese finale'!$B$7:$M$81))</f>
        <v>2.375</v>
      </c>
      <c r="M317" s="6">
        <f t="shared" si="19"/>
        <v>1.5912500000000001</v>
      </c>
      <c r="O317" s="2">
        <f>+K317*VLOOKUP(G317,'Indice consumi'!A$2:G$162,7,FALSE)</f>
        <v>2.28708513762039</v>
      </c>
      <c r="P317" s="2">
        <f>+K317*VLOOKUP(I317,PaperPulpPrice[#All],3,FALSE)/VLOOKUP(I$2,PaperPulpPrice[#All],3,FALSE)</f>
        <v>1.2526557480252236</v>
      </c>
    </row>
    <row r="318" spans="1:16" x14ac:dyDescent="0.35">
      <c r="A318">
        <v>317</v>
      </c>
      <c r="B318" t="s">
        <v>437</v>
      </c>
      <c r="C318" t="s">
        <v>24</v>
      </c>
      <c r="D318" t="s">
        <v>382</v>
      </c>
      <c r="E318" t="s">
        <v>382</v>
      </c>
      <c r="F318" t="s">
        <v>274</v>
      </c>
      <c r="G318">
        <v>1987</v>
      </c>
      <c r="H318" t="str">
        <f t="shared" si="16"/>
        <v>MAR</v>
      </c>
      <c r="I318" s="1">
        <f t="shared" si="17"/>
        <v>31837</v>
      </c>
      <c r="J318">
        <v>1300</v>
      </c>
      <c r="K318" s="2">
        <f t="shared" si="18"/>
        <v>0.67</v>
      </c>
      <c r="L318" s="2" cm="1">
        <f t="array" ref="L318">+_xlfn.XLOOKUP(G318,'Variazioni mese finale'!A$7:A$81,_xlfn.XLOOKUP(H318,'Variazioni mese finale'!B$6:M$6,'Variazioni mese finale'!$B$7:$M$81))</f>
        <v>2.367</v>
      </c>
      <c r="M318" s="6">
        <f t="shared" si="19"/>
        <v>1.58589</v>
      </c>
      <c r="O318" s="2">
        <f>+K318*VLOOKUP(G318,'Indice consumi'!A$2:G$162,7,FALSE)</f>
        <v>2.28708513762039</v>
      </c>
      <c r="P318" s="2">
        <f>+K318*VLOOKUP(I318,PaperPulpPrice[#All],3,FALSE)/VLOOKUP(I$2,PaperPulpPrice[#All],3,FALSE)</f>
        <v>1.2738952272182675</v>
      </c>
    </row>
    <row r="319" spans="1:16" x14ac:dyDescent="0.35">
      <c r="A319">
        <v>318</v>
      </c>
      <c r="B319" t="s">
        <v>438</v>
      </c>
      <c r="C319" t="s">
        <v>16</v>
      </c>
      <c r="D319" t="s">
        <v>382</v>
      </c>
      <c r="E319" t="s">
        <v>382</v>
      </c>
      <c r="F319" t="s">
        <v>134</v>
      </c>
      <c r="G319">
        <v>1987</v>
      </c>
      <c r="H319" t="str">
        <f t="shared" si="16"/>
        <v>APR</v>
      </c>
      <c r="I319" s="1">
        <f t="shared" si="17"/>
        <v>31868</v>
      </c>
      <c r="J319">
        <v>1300</v>
      </c>
      <c r="K319" s="2">
        <f t="shared" si="18"/>
        <v>0.67</v>
      </c>
      <c r="L319" s="2" cm="1">
        <f t="array" ref="L319">+_xlfn.XLOOKUP(G319,'Variazioni mese finale'!A$7:A$81,_xlfn.XLOOKUP(H319,'Variazioni mese finale'!B$6:M$6,'Variazioni mese finale'!$B$7:$M$81))</f>
        <v>2.36</v>
      </c>
      <c r="M319" s="6">
        <f t="shared" si="19"/>
        <v>1.5811999999999999</v>
      </c>
      <c r="O319" s="2">
        <f>+K319*VLOOKUP(G319,'Indice consumi'!A$2:G$162,7,FALSE)</f>
        <v>2.28708513762039</v>
      </c>
      <c r="P319" s="2">
        <f>+K319*VLOOKUP(I319,PaperPulpPrice[#All],3,FALSE)/VLOOKUP(I$2,PaperPulpPrice[#All],3,FALSE)</f>
        <v>1.3171978998745435</v>
      </c>
    </row>
    <row r="320" spans="1:16" x14ac:dyDescent="0.35">
      <c r="A320">
        <v>319</v>
      </c>
      <c r="B320" t="s">
        <v>439</v>
      </c>
      <c r="C320" t="s">
        <v>27</v>
      </c>
      <c r="D320" t="s">
        <v>440</v>
      </c>
      <c r="E320" t="s">
        <v>372</v>
      </c>
      <c r="F320" t="s">
        <v>441</v>
      </c>
      <c r="G320">
        <v>1987</v>
      </c>
      <c r="H320" t="str">
        <f t="shared" si="16"/>
        <v>MAG</v>
      </c>
      <c r="I320" s="1">
        <f t="shared" si="17"/>
        <v>31898</v>
      </c>
      <c r="J320">
        <v>1300</v>
      </c>
      <c r="K320" s="2">
        <f t="shared" si="18"/>
        <v>0.67</v>
      </c>
      <c r="L320" s="2" cm="1">
        <f t="array" ref="L320">+_xlfn.XLOOKUP(G320,'Variazioni mese finale'!A$7:A$81,_xlfn.XLOOKUP(H320,'Variazioni mese finale'!B$6:M$6,'Variazioni mese finale'!$B$7:$M$81))</f>
        <v>2.3519999999999999</v>
      </c>
      <c r="M320" s="6">
        <f t="shared" si="19"/>
        <v>1.5758399999999999</v>
      </c>
      <c r="O320" s="2">
        <f>+K320*VLOOKUP(G320,'Indice consumi'!A$2:G$162,7,FALSE)</f>
        <v>2.28708513762039</v>
      </c>
      <c r="P320" s="2">
        <f>+K320*VLOOKUP(I320,PaperPulpPrice[#All],3,FALSE)/VLOOKUP(I$2,PaperPulpPrice[#All],3,FALSE)</f>
        <v>1.3290353523872893</v>
      </c>
    </row>
    <row r="321" spans="1:16" x14ac:dyDescent="0.35">
      <c r="A321">
        <v>320</v>
      </c>
      <c r="B321" t="s">
        <v>442</v>
      </c>
      <c r="C321" t="s">
        <v>18</v>
      </c>
      <c r="D321" t="s">
        <v>8</v>
      </c>
      <c r="E321" t="s">
        <v>8</v>
      </c>
      <c r="F321" t="s">
        <v>403</v>
      </c>
      <c r="G321">
        <v>1987</v>
      </c>
      <c r="H321" t="str">
        <f t="shared" si="16"/>
        <v>GIU</v>
      </c>
      <c r="I321" s="1">
        <f t="shared" si="17"/>
        <v>31929</v>
      </c>
      <c r="J321">
        <v>1500</v>
      </c>
      <c r="K321" s="2">
        <f t="shared" si="18"/>
        <v>0.77</v>
      </c>
      <c r="L321" s="2" cm="1">
        <f t="array" ref="L321">+_xlfn.XLOOKUP(G321,'Variazioni mese finale'!A$7:A$81,_xlfn.XLOOKUP(H321,'Variazioni mese finale'!B$6:M$6,'Variazioni mese finale'!$B$7:$M$81))</f>
        <v>2.343</v>
      </c>
      <c r="M321" s="6">
        <f t="shared" si="19"/>
        <v>1.8041100000000001</v>
      </c>
      <c r="O321" s="2">
        <f>+K321*VLOOKUP(G321,'Indice consumi'!A$2:G$162,7,FALSE)</f>
        <v>2.6284411283100004</v>
      </c>
      <c r="P321" s="2">
        <f>+K321*VLOOKUP(I321,PaperPulpPrice[#All],3,FALSE)/VLOOKUP(I$2,PaperPulpPrice[#All],3,FALSE)</f>
        <v>1.4999056587542148</v>
      </c>
    </row>
    <row r="322" spans="1:16" x14ac:dyDescent="0.35">
      <c r="A322">
        <v>321</v>
      </c>
      <c r="B322" t="s">
        <v>443</v>
      </c>
      <c r="C322" t="s">
        <v>30</v>
      </c>
      <c r="D322" t="s">
        <v>379</v>
      </c>
      <c r="E322" t="s">
        <v>379</v>
      </c>
      <c r="F322" t="s">
        <v>444</v>
      </c>
      <c r="G322">
        <v>1987</v>
      </c>
      <c r="H322" t="str">
        <f t="shared" si="16"/>
        <v>LUG</v>
      </c>
      <c r="I322" s="1">
        <f t="shared" si="17"/>
        <v>31959</v>
      </c>
      <c r="J322">
        <v>1500</v>
      </c>
      <c r="K322" s="2">
        <f t="shared" si="18"/>
        <v>0.77</v>
      </c>
      <c r="L322" s="2" cm="1">
        <f t="array" ref="L322">+_xlfn.XLOOKUP(G322,'Variazioni mese finale'!A$7:A$81,_xlfn.XLOOKUP(H322,'Variazioni mese finale'!B$6:M$6,'Variazioni mese finale'!$B$7:$M$81))</f>
        <v>2.3370000000000002</v>
      </c>
      <c r="M322" s="6">
        <f t="shared" si="19"/>
        <v>1.7994900000000003</v>
      </c>
      <c r="O322" s="2">
        <f>+K322*VLOOKUP(G322,'Indice consumi'!A$2:G$162,7,FALSE)</f>
        <v>2.6284411283100004</v>
      </c>
      <c r="P322" s="2">
        <f>+K322*VLOOKUP(I322,PaperPulpPrice[#All],3,FALSE)/VLOOKUP(I$2,PaperPulpPrice[#All],3,FALSE)</f>
        <v>1.4789058556070549</v>
      </c>
    </row>
    <row r="323" spans="1:16" x14ac:dyDescent="0.35">
      <c r="A323">
        <v>322</v>
      </c>
      <c r="B323" t="s">
        <v>445</v>
      </c>
      <c r="C323" t="s">
        <v>50</v>
      </c>
      <c r="D323" t="s">
        <v>382</v>
      </c>
      <c r="E323" t="s">
        <v>382</v>
      </c>
      <c r="F323" t="s">
        <v>354</v>
      </c>
      <c r="G323">
        <v>1987</v>
      </c>
      <c r="H323" t="str">
        <f t="shared" ref="H323:H386" si="20">+UPPER(TEXT(I323,"MMM"))</f>
        <v>AGO</v>
      </c>
      <c r="I323" s="1">
        <f t="shared" ref="I323:I386" si="21">+VALUE(CONCATENATE("01-",C323,"-",G323))</f>
        <v>31990</v>
      </c>
      <c r="J323">
        <v>1500</v>
      </c>
      <c r="K323" s="2">
        <f t="shared" ref="K323:K386" si="22">+ROUND(IF(I323&lt;I$496,J323/1936.27,J323),2)</f>
        <v>0.77</v>
      </c>
      <c r="L323" s="2" cm="1">
        <f t="array" ref="L323">+_xlfn.XLOOKUP(G323,'Variazioni mese finale'!A$7:A$81,_xlfn.XLOOKUP(H323,'Variazioni mese finale'!B$6:M$6,'Variazioni mese finale'!$B$7:$M$81))</f>
        <v>2.331</v>
      </c>
      <c r="M323" s="6">
        <f t="shared" ref="M323:M386" si="23">+L323*K323</f>
        <v>1.79487</v>
      </c>
      <c r="O323" s="2">
        <f>+K323*VLOOKUP(G323,'Indice consumi'!A$2:G$162,7,FALSE)</f>
        <v>2.6284411283100004</v>
      </c>
      <c r="P323" s="2">
        <f>+K323*VLOOKUP(I323,PaperPulpPrice[#All],3,FALSE)/VLOOKUP(I$2,PaperPulpPrice[#All],3,FALSE)</f>
        <v>1.4811709435600544</v>
      </c>
    </row>
    <row r="324" spans="1:16" x14ac:dyDescent="0.35">
      <c r="A324">
        <v>323</v>
      </c>
      <c r="B324" t="s">
        <v>446</v>
      </c>
      <c r="C324" t="s">
        <v>20</v>
      </c>
      <c r="D324" t="s">
        <v>8</v>
      </c>
      <c r="E324" t="s">
        <v>8</v>
      </c>
      <c r="F324" t="s">
        <v>403</v>
      </c>
      <c r="G324">
        <v>1987</v>
      </c>
      <c r="H324" t="str">
        <f t="shared" si="20"/>
        <v>SET</v>
      </c>
      <c r="I324" s="1">
        <f t="shared" si="21"/>
        <v>32021</v>
      </c>
      <c r="J324">
        <v>1500</v>
      </c>
      <c r="K324" s="2">
        <f t="shared" si="22"/>
        <v>0.77</v>
      </c>
      <c r="L324" s="2" cm="1">
        <f t="array" ref="L324">+_xlfn.XLOOKUP(G324,'Variazioni mese finale'!A$7:A$81,_xlfn.XLOOKUP(H324,'Variazioni mese finale'!B$6:M$6,'Variazioni mese finale'!$B$7:$M$81))</f>
        <v>2.3140000000000001</v>
      </c>
      <c r="M324" s="6">
        <f t="shared" si="23"/>
        <v>1.7817800000000001</v>
      </c>
      <c r="O324" s="2">
        <f>+K324*VLOOKUP(G324,'Indice consumi'!A$2:G$162,7,FALSE)</f>
        <v>2.6284411283100004</v>
      </c>
      <c r="P324" s="2">
        <f>+K324*VLOOKUP(I324,PaperPulpPrice[#All],3,FALSE)/VLOOKUP(I$2,PaperPulpPrice[#All],3,FALSE)</f>
        <v>1.5227311167750428</v>
      </c>
    </row>
    <row r="325" spans="1:16" x14ac:dyDescent="0.35">
      <c r="A325">
        <v>324</v>
      </c>
      <c r="B325" t="s">
        <v>447</v>
      </c>
      <c r="C325" t="s">
        <v>7</v>
      </c>
      <c r="D325" t="s">
        <v>382</v>
      </c>
      <c r="E325" t="s">
        <v>382</v>
      </c>
      <c r="F325" t="s">
        <v>146</v>
      </c>
      <c r="G325">
        <v>1987</v>
      </c>
      <c r="H325" t="str">
        <f t="shared" si="20"/>
        <v>OTT</v>
      </c>
      <c r="I325" s="1">
        <f t="shared" si="21"/>
        <v>32051</v>
      </c>
      <c r="J325">
        <v>1500</v>
      </c>
      <c r="K325" s="2">
        <f t="shared" si="22"/>
        <v>0.77</v>
      </c>
      <c r="L325" s="2" cm="1">
        <f t="array" ref="L325">+_xlfn.XLOOKUP(G325,'Variazioni mese finale'!A$7:A$81,_xlfn.XLOOKUP(H325,'Variazioni mese finale'!B$6:M$6,'Variazioni mese finale'!$B$7:$M$81))</f>
        <v>2.2930000000000001</v>
      </c>
      <c r="M325" s="6">
        <f t="shared" si="23"/>
        <v>1.7656100000000001</v>
      </c>
      <c r="O325" s="2">
        <f>+K325*VLOOKUP(G325,'Indice consumi'!A$2:G$162,7,FALSE)</f>
        <v>2.6284411283100004</v>
      </c>
      <c r="P325" s="2">
        <f>+K325*VLOOKUP(I325,PaperPulpPrice[#All],3,FALSE)/VLOOKUP(I$2,PaperPulpPrice[#All],3,FALSE)</f>
        <v>1.5760089810357192</v>
      </c>
    </row>
    <row r="326" spans="1:16" x14ac:dyDescent="0.35">
      <c r="A326">
        <v>325</v>
      </c>
      <c r="B326" t="s">
        <v>448</v>
      </c>
      <c r="C326" t="s">
        <v>33</v>
      </c>
      <c r="D326" t="s">
        <v>382</v>
      </c>
      <c r="E326" t="s">
        <v>382</v>
      </c>
      <c r="F326" t="s">
        <v>146</v>
      </c>
      <c r="G326">
        <v>1987</v>
      </c>
      <c r="H326" t="str">
        <f t="shared" si="20"/>
        <v>NOV</v>
      </c>
      <c r="I326" s="1">
        <f t="shared" si="21"/>
        <v>32082</v>
      </c>
      <c r="J326">
        <v>1500</v>
      </c>
      <c r="K326" s="2">
        <f t="shared" si="22"/>
        <v>0.77</v>
      </c>
      <c r="L326" s="2" cm="1">
        <f t="array" ref="L326">+_xlfn.XLOOKUP(G326,'Variazioni mese finale'!A$7:A$81,_xlfn.XLOOKUP(H326,'Variazioni mese finale'!B$6:M$6,'Variazioni mese finale'!$B$7:$M$81))</f>
        <v>2.2869999999999999</v>
      </c>
      <c r="M326" s="6">
        <f t="shared" si="23"/>
        <v>1.7609900000000001</v>
      </c>
      <c r="O326" s="2">
        <f>+K326*VLOOKUP(G326,'Indice consumi'!A$2:G$162,7,FALSE)</f>
        <v>2.6284411283100004</v>
      </c>
      <c r="P326" s="2">
        <f>+K326*VLOOKUP(I326,PaperPulpPrice[#All],3,FALSE)/VLOOKUP(I$2,PaperPulpPrice[#All],3,FALSE)</f>
        <v>1.6771266816124168</v>
      </c>
    </row>
    <row r="327" spans="1:16" x14ac:dyDescent="0.35">
      <c r="A327">
        <v>326</v>
      </c>
      <c r="B327" t="s">
        <v>449</v>
      </c>
      <c r="C327" t="s">
        <v>11</v>
      </c>
      <c r="D327" t="s">
        <v>382</v>
      </c>
      <c r="E327" t="s">
        <v>382</v>
      </c>
      <c r="F327" t="s">
        <v>450</v>
      </c>
      <c r="G327">
        <v>1987</v>
      </c>
      <c r="H327" t="str">
        <f t="shared" si="20"/>
        <v>DIC</v>
      </c>
      <c r="I327" s="1">
        <f t="shared" si="21"/>
        <v>32112</v>
      </c>
      <c r="J327">
        <v>1500</v>
      </c>
      <c r="K327" s="2">
        <f t="shared" si="22"/>
        <v>0.77</v>
      </c>
      <c r="L327" s="2" cm="1">
        <f t="array" ref="L327">+_xlfn.XLOOKUP(G327,'Variazioni mese finale'!A$7:A$81,_xlfn.XLOOKUP(H327,'Variazioni mese finale'!B$6:M$6,'Variazioni mese finale'!$B$7:$M$81))</f>
        <v>2.2829999999999999</v>
      </c>
      <c r="M327" s="6">
        <f t="shared" si="23"/>
        <v>1.7579100000000001</v>
      </c>
      <c r="O327" s="2">
        <f>+K327*VLOOKUP(G327,'Indice consumi'!A$2:G$162,7,FALSE)</f>
        <v>2.6284411283100004</v>
      </c>
      <c r="P327" s="2">
        <f>+K327*VLOOKUP(I327,PaperPulpPrice[#All],3,FALSE)/VLOOKUP(I$2,PaperPulpPrice[#All],3,FALSE)</f>
        <v>1.7368727780574205</v>
      </c>
    </row>
    <row r="328" spans="1:16" x14ac:dyDescent="0.35">
      <c r="A328">
        <v>327</v>
      </c>
      <c r="B328" t="s">
        <v>451</v>
      </c>
      <c r="C328" t="s">
        <v>22</v>
      </c>
      <c r="D328" t="s">
        <v>382</v>
      </c>
      <c r="E328" t="s">
        <v>382</v>
      </c>
      <c r="F328" t="s">
        <v>422</v>
      </c>
      <c r="G328">
        <v>1988</v>
      </c>
      <c r="H328" t="str">
        <f t="shared" si="20"/>
        <v>GEN</v>
      </c>
      <c r="I328" s="1">
        <f t="shared" si="21"/>
        <v>32143</v>
      </c>
      <c r="J328">
        <v>1500</v>
      </c>
      <c r="K328" s="2">
        <f t="shared" si="22"/>
        <v>0.77</v>
      </c>
      <c r="L328" s="2" cm="1">
        <f t="array" ref="L328">+_xlfn.XLOOKUP(G328,'Variazioni mese finale'!A$7:A$81,_xlfn.XLOOKUP(H328,'Variazioni mese finale'!B$6:M$6,'Variazioni mese finale'!$B$7:$M$81))</f>
        <v>2.2709999999999999</v>
      </c>
      <c r="M328" s="6">
        <f t="shared" si="23"/>
        <v>1.7486699999999999</v>
      </c>
      <c r="O328" s="2">
        <f>+K328*VLOOKUP(G328,'Indice consumi'!A$2:G$162,7,FALSE)</f>
        <v>2.7648101272081003</v>
      </c>
      <c r="P328" s="2">
        <f>+K328*VLOOKUP(I328,PaperPulpPrice[#All],3,FALSE)/VLOOKUP(I$2,PaperPulpPrice[#All],3,FALSE)</f>
        <v>1.7955225758369229</v>
      </c>
    </row>
    <row r="329" spans="1:16" x14ac:dyDescent="0.35">
      <c r="A329">
        <v>328</v>
      </c>
      <c r="B329" t="s">
        <v>452</v>
      </c>
      <c r="C329" t="s">
        <v>14</v>
      </c>
      <c r="D329" t="s">
        <v>382</v>
      </c>
      <c r="E329" t="s">
        <v>382</v>
      </c>
      <c r="F329" t="s">
        <v>453</v>
      </c>
      <c r="G329">
        <v>1988</v>
      </c>
      <c r="H329" t="str">
        <f t="shared" si="20"/>
        <v>FEB</v>
      </c>
      <c r="I329" s="1">
        <f t="shared" si="21"/>
        <v>32174</v>
      </c>
      <c r="J329">
        <v>1500</v>
      </c>
      <c r="K329" s="2">
        <f t="shared" si="22"/>
        <v>0.77</v>
      </c>
      <c r="L329" s="2" cm="1">
        <f t="array" ref="L329">+_xlfn.XLOOKUP(G329,'Variazioni mese finale'!A$7:A$81,_xlfn.XLOOKUP(H329,'Variazioni mese finale'!B$6:M$6,'Variazioni mese finale'!$B$7:$M$81))</f>
        <v>2.2650000000000001</v>
      </c>
      <c r="M329" s="6">
        <f t="shared" si="23"/>
        <v>1.7440500000000001</v>
      </c>
      <c r="O329" s="2">
        <f>+K329*VLOOKUP(G329,'Indice consumi'!A$2:G$162,7,FALSE)</f>
        <v>2.7648101272081003</v>
      </c>
      <c r="P329" s="2">
        <f>+K329*VLOOKUP(I329,PaperPulpPrice[#All],3,FALSE)/VLOOKUP(I$2,PaperPulpPrice[#All],3,FALSE)</f>
        <v>1.8001991574147518</v>
      </c>
    </row>
    <row r="330" spans="1:16" x14ac:dyDescent="0.35">
      <c r="A330">
        <v>329</v>
      </c>
      <c r="B330" t="s">
        <v>454</v>
      </c>
      <c r="C330" t="s">
        <v>24</v>
      </c>
      <c r="D330" t="s">
        <v>382</v>
      </c>
      <c r="E330" t="s">
        <v>382</v>
      </c>
      <c r="F330" t="s">
        <v>430</v>
      </c>
      <c r="G330">
        <v>1988</v>
      </c>
      <c r="H330" t="str">
        <f t="shared" si="20"/>
        <v>MAR</v>
      </c>
      <c r="I330" s="1">
        <f t="shared" si="21"/>
        <v>32203</v>
      </c>
      <c r="J330">
        <v>1500</v>
      </c>
      <c r="K330" s="2">
        <f t="shared" si="22"/>
        <v>0.77</v>
      </c>
      <c r="L330" s="2" cm="1">
        <f t="array" ref="L330">+_xlfn.XLOOKUP(G330,'Variazioni mese finale'!A$7:A$81,_xlfn.XLOOKUP(H330,'Variazioni mese finale'!B$6:M$6,'Variazioni mese finale'!$B$7:$M$81))</f>
        <v>2.2549999999999999</v>
      </c>
      <c r="M330" s="6">
        <f t="shared" si="23"/>
        <v>1.7363500000000001</v>
      </c>
      <c r="O330" s="2">
        <f>+K330*VLOOKUP(G330,'Indice consumi'!A$2:G$162,7,FALSE)</f>
        <v>2.7648101272081003</v>
      </c>
      <c r="P330" s="2">
        <f>+K330*VLOOKUP(I330,PaperPulpPrice[#All],3,FALSE)/VLOOKUP(I$2,PaperPulpPrice[#All],3,FALSE)</f>
        <v>1.8159637886801232</v>
      </c>
    </row>
    <row r="331" spans="1:16" x14ac:dyDescent="0.35">
      <c r="A331">
        <v>330</v>
      </c>
      <c r="B331" t="s">
        <v>455</v>
      </c>
      <c r="C331" t="s">
        <v>16</v>
      </c>
      <c r="D331" t="s">
        <v>382</v>
      </c>
      <c r="E331" t="s">
        <v>382</v>
      </c>
      <c r="F331" t="s">
        <v>456</v>
      </c>
      <c r="G331">
        <v>1988</v>
      </c>
      <c r="H331" t="str">
        <f t="shared" si="20"/>
        <v>APR</v>
      </c>
      <c r="I331" s="1">
        <f t="shared" si="21"/>
        <v>32234</v>
      </c>
      <c r="J331">
        <v>1500</v>
      </c>
      <c r="K331" s="2">
        <f t="shared" si="22"/>
        <v>0.77</v>
      </c>
      <c r="L331" s="2" cm="1">
        <f t="array" ref="L331">+_xlfn.XLOOKUP(G331,'Variazioni mese finale'!A$7:A$81,_xlfn.XLOOKUP(H331,'Variazioni mese finale'!B$6:M$6,'Variazioni mese finale'!$B$7:$M$81))</f>
        <v>2.2480000000000002</v>
      </c>
      <c r="M331" s="6">
        <f t="shared" si="23"/>
        <v>1.7309600000000003</v>
      </c>
      <c r="O331" s="2">
        <f>+K331*VLOOKUP(G331,'Indice consumi'!A$2:G$162,7,FALSE)</f>
        <v>2.7648101272081003</v>
      </c>
      <c r="P331" s="2">
        <f>+K331*VLOOKUP(I331,PaperPulpPrice[#All],3,FALSE)/VLOOKUP(I$2,PaperPulpPrice[#All],3,FALSE)</f>
        <v>1.9234131605999709</v>
      </c>
    </row>
    <row r="332" spans="1:16" x14ac:dyDescent="0.35">
      <c r="A332">
        <v>331</v>
      </c>
      <c r="B332" t="s">
        <v>457</v>
      </c>
      <c r="C332" t="s">
        <v>27</v>
      </c>
      <c r="D332" t="s">
        <v>382</v>
      </c>
      <c r="E332" t="s">
        <v>382</v>
      </c>
      <c r="F332" t="s">
        <v>252</v>
      </c>
      <c r="G332">
        <v>1988</v>
      </c>
      <c r="H332" t="str">
        <f t="shared" si="20"/>
        <v>MAG</v>
      </c>
      <c r="I332" s="1">
        <f t="shared" si="21"/>
        <v>32264</v>
      </c>
      <c r="J332">
        <v>1500</v>
      </c>
      <c r="K332" s="2">
        <f t="shared" si="22"/>
        <v>0.77</v>
      </c>
      <c r="L332" s="2" cm="1">
        <f t="array" ref="L332">+_xlfn.XLOOKUP(G332,'Variazioni mese finale'!A$7:A$81,_xlfn.XLOOKUP(H332,'Variazioni mese finale'!B$6:M$6,'Variazioni mese finale'!$B$7:$M$81))</f>
        <v>2.242</v>
      </c>
      <c r="M332" s="6">
        <f t="shared" si="23"/>
        <v>1.72634</v>
      </c>
      <c r="O332" s="2">
        <f>+K332*VLOOKUP(G332,'Indice consumi'!A$2:G$162,7,FALSE)</f>
        <v>2.7648101272081003</v>
      </c>
      <c r="P332" s="2">
        <f>+K332*VLOOKUP(I332,PaperPulpPrice[#All],3,FALSE)/VLOOKUP(I$2,PaperPulpPrice[#All],3,FALSE)</f>
        <v>1.9193773915234356</v>
      </c>
    </row>
    <row r="333" spans="1:16" x14ac:dyDescent="0.35">
      <c r="A333">
        <v>332</v>
      </c>
      <c r="B333" t="s">
        <v>458</v>
      </c>
      <c r="C333" t="s">
        <v>18</v>
      </c>
      <c r="D333" t="s">
        <v>382</v>
      </c>
      <c r="E333" t="s">
        <v>382</v>
      </c>
      <c r="F333" t="s">
        <v>252</v>
      </c>
      <c r="G333">
        <v>1988</v>
      </c>
      <c r="H333" t="str">
        <f t="shared" si="20"/>
        <v>GIU</v>
      </c>
      <c r="I333" s="1">
        <f t="shared" si="21"/>
        <v>32295</v>
      </c>
      <c r="J333">
        <v>1500</v>
      </c>
      <c r="K333" s="2">
        <f t="shared" si="22"/>
        <v>0.77</v>
      </c>
      <c r="L333" s="2" cm="1">
        <f t="array" ref="L333">+_xlfn.XLOOKUP(G333,'Variazioni mese finale'!A$7:A$81,_xlfn.XLOOKUP(H333,'Variazioni mese finale'!B$6:M$6,'Variazioni mese finale'!$B$7:$M$81))</f>
        <v>2.234</v>
      </c>
      <c r="M333" s="6">
        <f t="shared" si="23"/>
        <v>1.72018</v>
      </c>
      <c r="O333" s="2">
        <f>+K333*VLOOKUP(G333,'Indice consumi'!A$2:G$162,7,FALSE)</f>
        <v>2.7648101272081003</v>
      </c>
      <c r="P333" s="2">
        <f>+K333*VLOOKUP(I333,PaperPulpPrice[#All],3,FALSE)/VLOOKUP(I$2,PaperPulpPrice[#All],3,FALSE)</f>
        <v>1.8466561999478097</v>
      </c>
    </row>
    <row r="334" spans="1:16" x14ac:dyDescent="0.35">
      <c r="A334">
        <v>333</v>
      </c>
      <c r="B334" t="s">
        <v>459</v>
      </c>
      <c r="C334" t="s">
        <v>30</v>
      </c>
      <c r="D334" t="s">
        <v>382</v>
      </c>
      <c r="E334" t="s">
        <v>382</v>
      </c>
      <c r="F334" t="s">
        <v>460</v>
      </c>
      <c r="G334">
        <v>1988</v>
      </c>
      <c r="H334" t="str">
        <f t="shared" si="20"/>
        <v>LUG</v>
      </c>
      <c r="I334" s="1">
        <f t="shared" si="21"/>
        <v>32325</v>
      </c>
      <c r="J334">
        <v>1500</v>
      </c>
      <c r="K334" s="2">
        <f t="shared" si="22"/>
        <v>0.77</v>
      </c>
      <c r="L334" s="2" cm="1">
        <f t="array" ref="L334">+_xlfn.XLOOKUP(G334,'Variazioni mese finale'!A$7:A$81,_xlfn.XLOOKUP(H334,'Variazioni mese finale'!B$6:M$6,'Variazioni mese finale'!$B$7:$M$81))</f>
        <v>2.2280000000000002</v>
      </c>
      <c r="M334" s="6">
        <f t="shared" si="23"/>
        <v>1.7155600000000002</v>
      </c>
      <c r="O334" s="2">
        <f>+K334*VLOOKUP(G334,'Indice consumi'!A$2:G$162,7,FALSE)</f>
        <v>2.7648101272081003</v>
      </c>
      <c r="P334" s="2">
        <f>+K334*VLOOKUP(I334,PaperPulpPrice[#All],3,FALSE)/VLOOKUP(I$2,PaperPulpPrice[#All],3,FALSE)</f>
        <v>1.8082330373336992</v>
      </c>
    </row>
    <row r="335" spans="1:16" x14ac:dyDescent="0.35">
      <c r="A335">
        <v>334</v>
      </c>
      <c r="B335" t="s">
        <v>461</v>
      </c>
      <c r="C335" t="s">
        <v>50</v>
      </c>
      <c r="D335" t="s">
        <v>382</v>
      </c>
      <c r="E335" t="s">
        <v>382</v>
      </c>
      <c r="F335" t="s">
        <v>134</v>
      </c>
      <c r="G335">
        <v>1988</v>
      </c>
      <c r="H335" t="str">
        <f t="shared" si="20"/>
        <v>AGO</v>
      </c>
      <c r="I335" s="1">
        <f t="shared" si="21"/>
        <v>32356</v>
      </c>
      <c r="J335">
        <v>1500</v>
      </c>
      <c r="K335" s="2">
        <f t="shared" si="22"/>
        <v>0.77</v>
      </c>
      <c r="L335" s="2" cm="1">
        <f t="array" ref="L335">+_xlfn.XLOOKUP(G335,'Variazioni mese finale'!A$7:A$81,_xlfn.XLOOKUP(H335,'Variazioni mese finale'!B$6:M$6,'Variazioni mese finale'!$B$7:$M$81))</f>
        <v>2.2189999999999999</v>
      </c>
      <c r="M335" s="6">
        <f t="shared" si="23"/>
        <v>1.7086299999999999</v>
      </c>
      <c r="O335" s="2">
        <f>+K335*VLOOKUP(G335,'Indice consumi'!A$2:G$162,7,FALSE)</f>
        <v>2.7648101272081003</v>
      </c>
      <c r="P335" s="2">
        <f>+K335*VLOOKUP(I335,PaperPulpPrice[#All],3,FALSE)/VLOOKUP(I$2,PaperPulpPrice[#All],3,FALSE)</f>
        <v>1.7980794368828461</v>
      </c>
    </row>
    <row r="336" spans="1:16" x14ac:dyDescent="0.35">
      <c r="A336">
        <v>335</v>
      </c>
      <c r="B336" t="s">
        <v>462</v>
      </c>
      <c r="C336" t="s">
        <v>20</v>
      </c>
      <c r="D336" t="s">
        <v>382</v>
      </c>
      <c r="E336" t="s">
        <v>382</v>
      </c>
      <c r="F336" t="s">
        <v>134</v>
      </c>
      <c r="G336">
        <v>1988</v>
      </c>
      <c r="H336" t="str">
        <f t="shared" si="20"/>
        <v>SET</v>
      </c>
      <c r="I336" s="1">
        <f t="shared" si="21"/>
        <v>32387</v>
      </c>
      <c r="J336">
        <v>1500</v>
      </c>
      <c r="K336" s="2">
        <f t="shared" si="22"/>
        <v>0.77</v>
      </c>
      <c r="L336" s="2" cm="1">
        <f t="array" ref="L336">+_xlfn.XLOOKUP(G336,'Variazioni mese finale'!A$7:A$81,_xlfn.XLOOKUP(H336,'Variazioni mese finale'!B$6:M$6,'Variazioni mese finale'!$B$7:$M$81))</f>
        <v>2.2069999999999999</v>
      </c>
      <c r="M336" s="6">
        <f t="shared" si="23"/>
        <v>1.69939</v>
      </c>
      <c r="O336" s="2">
        <f>+K336*VLOOKUP(G336,'Indice consumi'!A$2:G$162,7,FALSE)</f>
        <v>2.7648101272081003</v>
      </c>
      <c r="P336" s="2">
        <f>+K336*VLOOKUP(I336,PaperPulpPrice[#All],3,FALSE)/VLOOKUP(I$2,PaperPulpPrice[#All],3,FALSE)</f>
        <v>1.8126605632148691</v>
      </c>
    </row>
    <row r="337" spans="1:16" x14ac:dyDescent="0.35">
      <c r="A337">
        <v>336</v>
      </c>
      <c r="B337" t="s">
        <v>463</v>
      </c>
      <c r="C337" t="s">
        <v>7</v>
      </c>
      <c r="D337" t="s">
        <v>382</v>
      </c>
      <c r="E337" t="s">
        <v>382</v>
      </c>
      <c r="F337" t="s">
        <v>146</v>
      </c>
      <c r="G337">
        <v>1988</v>
      </c>
      <c r="H337" t="str">
        <f t="shared" si="20"/>
        <v>OTT</v>
      </c>
      <c r="I337" s="1">
        <f t="shared" si="21"/>
        <v>32417</v>
      </c>
      <c r="J337">
        <v>1500</v>
      </c>
      <c r="K337" s="2">
        <f t="shared" si="22"/>
        <v>0.77</v>
      </c>
      <c r="L337" s="2" cm="1">
        <f t="array" ref="L337">+_xlfn.XLOOKUP(G337,'Variazioni mese finale'!A$7:A$81,_xlfn.XLOOKUP(H337,'Variazioni mese finale'!B$6:M$6,'Variazioni mese finale'!$B$7:$M$81))</f>
        <v>2.1909999999999998</v>
      </c>
      <c r="M337" s="6">
        <f t="shared" si="23"/>
        <v>1.6870699999999998</v>
      </c>
      <c r="O337" s="2">
        <f>+K337*VLOOKUP(G337,'Indice consumi'!A$2:G$162,7,FALSE)</f>
        <v>2.7648101272081003</v>
      </c>
      <c r="P337" s="2">
        <f>+K337*VLOOKUP(I337,PaperPulpPrice[#All],3,FALSE)/VLOOKUP(I$2,PaperPulpPrice[#All],3,FALSE)</f>
        <v>1.8765852563816261</v>
      </c>
    </row>
    <row r="338" spans="1:16" x14ac:dyDescent="0.35">
      <c r="A338">
        <v>337</v>
      </c>
      <c r="B338" t="s">
        <v>464</v>
      </c>
      <c r="C338" t="s">
        <v>33</v>
      </c>
      <c r="D338" t="s">
        <v>382</v>
      </c>
      <c r="E338" t="s">
        <v>382</v>
      </c>
      <c r="F338" t="s">
        <v>146</v>
      </c>
      <c r="G338">
        <v>1988</v>
      </c>
      <c r="H338" t="str">
        <f t="shared" si="20"/>
        <v>NOV</v>
      </c>
      <c r="I338" s="1">
        <f t="shared" si="21"/>
        <v>32448</v>
      </c>
      <c r="J338">
        <v>1500</v>
      </c>
      <c r="K338" s="2">
        <f t="shared" si="22"/>
        <v>0.77</v>
      </c>
      <c r="L338" s="2" cm="1">
        <f t="array" ref="L338">+_xlfn.XLOOKUP(G338,'Variazioni mese finale'!A$7:A$81,_xlfn.XLOOKUP(H338,'Variazioni mese finale'!B$6:M$6,'Variazioni mese finale'!$B$7:$M$81))</f>
        <v>2.1720000000000002</v>
      </c>
      <c r="M338" s="6">
        <f t="shared" si="23"/>
        <v>1.6724400000000001</v>
      </c>
      <c r="O338" s="2">
        <f>+K338*VLOOKUP(G338,'Indice consumi'!A$2:G$162,7,FALSE)</f>
        <v>2.7648101272081003</v>
      </c>
      <c r="P338" s="2">
        <f>+K338*VLOOKUP(I338,PaperPulpPrice[#All],3,FALSE)/VLOOKUP(I$2,PaperPulpPrice[#All],3,FALSE)</f>
        <v>1.9768444646309684</v>
      </c>
    </row>
    <row r="339" spans="1:16" x14ac:dyDescent="0.35">
      <c r="A339">
        <v>338</v>
      </c>
      <c r="B339" t="s">
        <v>465</v>
      </c>
      <c r="C339" t="s">
        <v>11</v>
      </c>
      <c r="D339" t="s">
        <v>382</v>
      </c>
      <c r="E339" t="s">
        <v>382</v>
      </c>
      <c r="F339" t="s">
        <v>164</v>
      </c>
      <c r="G339">
        <v>1988</v>
      </c>
      <c r="H339" t="str">
        <f t="shared" si="20"/>
        <v>DIC</v>
      </c>
      <c r="I339" s="1">
        <f t="shared" si="21"/>
        <v>32478</v>
      </c>
      <c r="J339">
        <v>1500</v>
      </c>
      <c r="K339" s="2">
        <f t="shared" si="22"/>
        <v>0.77</v>
      </c>
      <c r="L339" s="2" cm="1">
        <f t="array" ref="L339">+_xlfn.XLOOKUP(G339,'Variazioni mese finale'!A$7:A$81,_xlfn.XLOOKUP(H339,'Variazioni mese finale'!B$6:M$6,'Variazioni mese finale'!$B$7:$M$81))</f>
        <v>2.165</v>
      </c>
      <c r="M339" s="6">
        <f t="shared" si="23"/>
        <v>1.6670500000000001</v>
      </c>
      <c r="O339" s="2">
        <f>+K339*VLOOKUP(G339,'Indice consumi'!A$2:G$162,7,FALSE)</f>
        <v>2.7648101272081003</v>
      </c>
      <c r="P339" s="2">
        <f>+K339*VLOOKUP(I339,PaperPulpPrice[#All],3,FALSE)/VLOOKUP(I$2,PaperPulpPrice[#All],3,FALSE)</f>
        <v>1.996791753388736</v>
      </c>
    </row>
    <row r="340" spans="1:16" x14ac:dyDescent="0.35">
      <c r="A340">
        <v>339</v>
      </c>
      <c r="B340" t="s">
        <v>466</v>
      </c>
      <c r="C340" t="s">
        <v>22</v>
      </c>
      <c r="D340" t="s">
        <v>382</v>
      </c>
      <c r="E340" t="s">
        <v>382</v>
      </c>
      <c r="F340" t="s">
        <v>9</v>
      </c>
      <c r="G340">
        <v>1989</v>
      </c>
      <c r="H340" t="str">
        <f t="shared" si="20"/>
        <v>GEN</v>
      </c>
      <c r="I340" s="1">
        <f t="shared" si="21"/>
        <v>32509</v>
      </c>
      <c r="J340">
        <v>1500</v>
      </c>
      <c r="K340" s="2">
        <f t="shared" si="22"/>
        <v>0.77</v>
      </c>
      <c r="L340" s="2" cm="1">
        <f t="array" ref="L340">+_xlfn.XLOOKUP(G340,'Variazioni mese finale'!A$7:A$81,_xlfn.XLOOKUP(H340,'Variazioni mese finale'!B$6:M$6,'Variazioni mese finale'!$B$7:$M$81))</f>
        <v>2.149</v>
      </c>
      <c r="M340" s="6">
        <f t="shared" si="23"/>
        <v>1.65473</v>
      </c>
      <c r="O340" s="2">
        <f>+K340*VLOOKUP(G340,'Indice consumi'!A$2:G$162,7,FALSE)</f>
        <v>2.8790735881389664</v>
      </c>
      <c r="P340" s="2">
        <f>+K340*VLOOKUP(I340,PaperPulpPrice[#All],3,FALSE)/VLOOKUP(I$2,PaperPulpPrice[#All],3,FALSE)</f>
        <v>1.9992523024851516</v>
      </c>
    </row>
    <row r="341" spans="1:16" x14ac:dyDescent="0.35">
      <c r="A341">
        <v>340</v>
      </c>
      <c r="B341" t="s">
        <v>467</v>
      </c>
      <c r="C341" t="s">
        <v>14</v>
      </c>
      <c r="D341" t="s">
        <v>440</v>
      </c>
      <c r="E341" t="s">
        <v>372</v>
      </c>
      <c r="F341" t="s">
        <v>113</v>
      </c>
      <c r="G341">
        <v>1989</v>
      </c>
      <c r="H341" t="str">
        <f t="shared" si="20"/>
        <v>FEB</v>
      </c>
      <c r="I341" s="1">
        <f t="shared" si="21"/>
        <v>32540</v>
      </c>
      <c r="J341">
        <v>1500</v>
      </c>
      <c r="K341" s="2">
        <f t="shared" si="22"/>
        <v>0.77</v>
      </c>
      <c r="L341" s="2" cm="1">
        <f t="array" ref="L341">+_xlfn.XLOOKUP(G341,'Variazioni mese finale'!A$7:A$81,_xlfn.XLOOKUP(H341,'Variazioni mese finale'!B$6:M$6,'Variazioni mese finale'!$B$7:$M$81))</f>
        <v>2.1309999999999998</v>
      </c>
      <c r="M341" s="6">
        <f t="shared" si="23"/>
        <v>1.6408699999999998</v>
      </c>
      <c r="O341" s="2">
        <f>+K341*VLOOKUP(G341,'Indice consumi'!A$2:G$162,7,FALSE)</f>
        <v>2.8790735881389664</v>
      </c>
      <c r="P341" s="2">
        <f>+K341*VLOOKUP(I341,PaperPulpPrice[#All],3,FALSE)/VLOOKUP(I$2,PaperPulpPrice[#All],3,FALSE)</f>
        <v>1.9900788267796539</v>
      </c>
    </row>
    <row r="342" spans="1:16" x14ac:dyDescent="0.35">
      <c r="A342">
        <v>341</v>
      </c>
      <c r="B342" t="s">
        <v>468</v>
      </c>
      <c r="C342" t="s">
        <v>24</v>
      </c>
      <c r="D342" t="s">
        <v>379</v>
      </c>
      <c r="E342" t="s">
        <v>379</v>
      </c>
      <c r="F342" t="s">
        <v>364</v>
      </c>
      <c r="G342">
        <v>1989</v>
      </c>
      <c r="H342" t="str">
        <f t="shared" si="20"/>
        <v>MAR</v>
      </c>
      <c r="I342" s="1">
        <f t="shared" si="21"/>
        <v>32568</v>
      </c>
      <c r="J342">
        <v>1500</v>
      </c>
      <c r="K342" s="2">
        <f t="shared" si="22"/>
        <v>0.77</v>
      </c>
      <c r="L342" s="2" cm="1">
        <f t="array" ref="L342">+_xlfn.XLOOKUP(G342,'Variazioni mese finale'!A$7:A$81,_xlfn.XLOOKUP(H342,'Variazioni mese finale'!B$6:M$6,'Variazioni mese finale'!$B$7:$M$81))</f>
        <v>2.121</v>
      </c>
      <c r="M342" s="6">
        <f t="shared" si="23"/>
        <v>1.63317</v>
      </c>
      <c r="O342" s="2">
        <f>+K342*VLOOKUP(G342,'Indice consumi'!A$2:G$162,7,FALSE)</f>
        <v>2.8790735881389664</v>
      </c>
      <c r="P342" s="2">
        <f>+K342*VLOOKUP(I342,PaperPulpPrice[#All],3,FALSE)/VLOOKUP(I$2,PaperPulpPrice[#All],3,FALSE)</f>
        <v>1.9900414526843992</v>
      </c>
    </row>
    <row r="343" spans="1:16" x14ac:dyDescent="0.35">
      <c r="A343">
        <v>342</v>
      </c>
      <c r="B343" t="s">
        <v>469</v>
      </c>
      <c r="C343" t="s">
        <v>16</v>
      </c>
      <c r="D343" t="s">
        <v>382</v>
      </c>
      <c r="E343" t="s">
        <v>382</v>
      </c>
      <c r="F343" t="s">
        <v>354</v>
      </c>
      <c r="G343">
        <v>1989</v>
      </c>
      <c r="H343" t="str">
        <f t="shared" si="20"/>
        <v>APR</v>
      </c>
      <c r="I343" s="1">
        <f t="shared" si="21"/>
        <v>32599</v>
      </c>
      <c r="J343">
        <v>1500</v>
      </c>
      <c r="K343" s="2">
        <f t="shared" si="22"/>
        <v>0.77</v>
      </c>
      <c r="L343" s="2" cm="1">
        <f t="array" ref="L343">+_xlfn.XLOOKUP(G343,'Variazioni mese finale'!A$7:A$81,_xlfn.XLOOKUP(H343,'Variazioni mese finale'!B$6:M$6,'Variazioni mese finale'!$B$7:$M$81))</f>
        <v>2.1070000000000002</v>
      </c>
      <c r="M343" s="6">
        <f t="shared" si="23"/>
        <v>1.6223900000000002</v>
      </c>
      <c r="O343" s="2">
        <f>+K343*VLOOKUP(G343,'Indice consumi'!A$2:G$162,7,FALSE)</f>
        <v>2.8790735881389664</v>
      </c>
      <c r="P343" s="2">
        <f>+K343*VLOOKUP(I343,PaperPulpPrice[#All],3,FALSE)/VLOOKUP(I$2,PaperPulpPrice[#All],3,FALSE)</f>
        <v>2.0137597259106275</v>
      </c>
    </row>
    <row r="344" spans="1:16" x14ac:dyDescent="0.35">
      <c r="A344">
        <v>343</v>
      </c>
      <c r="B344" t="s">
        <v>470</v>
      </c>
      <c r="C344" t="s">
        <v>27</v>
      </c>
      <c r="D344" t="s">
        <v>382</v>
      </c>
      <c r="E344" t="s">
        <v>382</v>
      </c>
      <c r="F344" t="s">
        <v>471</v>
      </c>
      <c r="G344">
        <v>1989</v>
      </c>
      <c r="H344" t="str">
        <f t="shared" si="20"/>
        <v>MAG</v>
      </c>
      <c r="I344" s="1">
        <f t="shared" si="21"/>
        <v>32629</v>
      </c>
      <c r="J344">
        <v>1500</v>
      </c>
      <c r="K344" s="2">
        <f t="shared" si="22"/>
        <v>0.77</v>
      </c>
      <c r="L344" s="2" cm="1">
        <f t="array" ref="L344">+_xlfn.XLOOKUP(G344,'Variazioni mese finale'!A$7:A$81,_xlfn.XLOOKUP(H344,'Variazioni mese finale'!B$6:M$6,'Variazioni mese finale'!$B$7:$M$81))</f>
        <v>2.0979999999999999</v>
      </c>
      <c r="M344" s="6">
        <f t="shared" si="23"/>
        <v>1.6154599999999999</v>
      </c>
      <c r="O344" s="2">
        <f>+K344*VLOOKUP(G344,'Indice consumi'!A$2:G$162,7,FALSE)</f>
        <v>2.8790735881389664</v>
      </c>
      <c r="P344" s="2">
        <f>+K344*VLOOKUP(I344,PaperPulpPrice[#All],3,FALSE)/VLOOKUP(I$2,PaperPulpPrice[#All],3,FALSE)</f>
        <v>1.9812515052463211</v>
      </c>
    </row>
    <row r="345" spans="1:16" x14ac:dyDescent="0.35">
      <c r="A345">
        <v>344</v>
      </c>
      <c r="B345" t="s">
        <v>472</v>
      </c>
      <c r="C345" t="s">
        <v>18</v>
      </c>
      <c r="D345" t="s">
        <v>382</v>
      </c>
      <c r="E345" t="s">
        <v>382</v>
      </c>
      <c r="F345" t="s">
        <v>252</v>
      </c>
      <c r="G345">
        <v>1989</v>
      </c>
      <c r="H345" t="str">
        <f t="shared" si="20"/>
        <v>GIU</v>
      </c>
      <c r="I345" s="1">
        <f t="shared" si="21"/>
        <v>32660</v>
      </c>
      <c r="J345">
        <v>1500</v>
      </c>
      <c r="K345" s="2">
        <f t="shared" si="22"/>
        <v>0.77</v>
      </c>
      <c r="L345" s="2" cm="1">
        <f t="array" ref="L345">+_xlfn.XLOOKUP(G345,'Variazioni mese finale'!A$7:A$81,_xlfn.XLOOKUP(H345,'Variazioni mese finale'!B$6:M$6,'Variazioni mese finale'!$B$7:$M$81))</f>
        <v>2.0880000000000001</v>
      </c>
      <c r="M345" s="6">
        <f t="shared" si="23"/>
        <v>1.6077600000000001</v>
      </c>
      <c r="O345" s="2">
        <f>+K345*VLOOKUP(G345,'Indice consumi'!A$2:G$162,7,FALSE)</f>
        <v>2.8790735881389664</v>
      </c>
      <c r="P345" s="2">
        <f>+K345*VLOOKUP(I345,PaperPulpPrice[#All],3,FALSE)/VLOOKUP(I$2,PaperPulpPrice[#All],3,FALSE)</f>
        <v>1.957439085059161</v>
      </c>
    </row>
    <row r="346" spans="1:16" x14ac:dyDescent="0.35">
      <c r="A346">
        <v>345</v>
      </c>
      <c r="B346" t="s">
        <v>473</v>
      </c>
      <c r="C346" t="s">
        <v>30</v>
      </c>
      <c r="D346" t="s">
        <v>382</v>
      </c>
      <c r="E346" t="s">
        <v>382</v>
      </c>
      <c r="F346" t="s">
        <v>252</v>
      </c>
      <c r="G346">
        <v>1989</v>
      </c>
      <c r="H346" t="str">
        <f t="shared" si="20"/>
        <v>LUG</v>
      </c>
      <c r="I346" s="1">
        <f t="shared" si="21"/>
        <v>32690</v>
      </c>
      <c r="J346">
        <v>1500</v>
      </c>
      <c r="K346" s="2">
        <f t="shared" si="22"/>
        <v>0.77</v>
      </c>
      <c r="L346" s="2" cm="1">
        <f t="array" ref="L346">+_xlfn.XLOOKUP(G346,'Variazioni mese finale'!A$7:A$81,_xlfn.XLOOKUP(H346,'Variazioni mese finale'!B$6:M$6,'Variazioni mese finale'!$B$7:$M$81))</f>
        <v>2.0830000000000002</v>
      </c>
      <c r="M346" s="6">
        <f t="shared" si="23"/>
        <v>1.6039100000000002</v>
      </c>
      <c r="O346" s="2">
        <f>+K346*VLOOKUP(G346,'Indice consumi'!A$2:G$162,7,FALSE)</f>
        <v>2.8790735881389664</v>
      </c>
      <c r="P346" s="2">
        <f>+K346*VLOOKUP(I346,PaperPulpPrice[#All],3,FALSE)/VLOOKUP(I$2,PaperPulpPrice[#All],3,FALSE)</f>
        <v>2.065069573205748</v>
      </c>
    </row>
    <row r="347" spans="1:16" x14ac:dyDescent="0.35">
      <c r="A347">
        <v>346</v>
      </c>
      <c r="B347" t="s">
        <v>474</v>
      </c>
      <c r="C347" t="s">
        <v>50</v>
      </c>
      <c r="D347" t="s">
        <v>382</v>
      </c>
      <c r="E347" t="s">
        <v>382</v>
      </c>
      <c r="F347" t="s">
        <v>416</v>
      </c>
      <c r="G347">
        <v>1989</v>
      </c>
      <c r="H347" t="str">
        <f t="shared" si="20"/>
        <v>AGO</v>
      </c>
      <c r="I347" s="1">
        <f t="shared" si="21"/>
        <v>32721</v>
      </c>
      <c r="J347">
        <v>1500</v>
      </c>
      <c r="K347" s="2">
        <f t="shared" si="22"/>
        <v>0.77</v>
      </c>
      <c r="L347" s="2" cm="1">
        <f t="array" ref="L347">+_xlfn.XLOOKUP(G347,'Variazioni mese finale'!A$7:A$81,_xlfn.XLOOKUP(H347,'Variazioni mese finale'!B$6:M$6,'Variazioni mese finale'!$B$7:$M$81))</f>
        <v>2.08</v>
      </c>
      <c r="M347" s="6">
        <f t="shared" si="23"/>
        <v>1.6016000000000001</v>
      </c>
      <c r="O347" s="2">
        <f>+K347*VLOOKUP(G347,'Indice consumi'!A$2:G$162,7,FALSE)</f>
        <v>2.8790735881389664</v>
      </c>
      <c r="P347" s="2">
        <f>+K347*VLOOKUP(I347,PaperPulpPrice[#All],3,FALSE)/VLOOKUP(I$2,PaperPulpPrice[#All],3,FALSE)</f>
        <v>2.0463923655915801</v>
      </c>
    </row>
    <row r="348" spans="1:16" x14ac:dyDescent="0.35">
      <c r="A348">
        <v>347</v>
      </c>
      <c r="B348" t="s">
        <v>475</v>
      </c>
      <c r="C348" t="s">
        <v>20</v>
      </c>
      <c r="D348" t="s">
        <v>382</v>
      </c>
      <c r="E348" t="s">
        <v>382</v>
      </c>
      <c r="F348" t="s">
        <v>403</v>
      </c>
      <c r="G348">
        <v>1989</v>
      </c>
      <c r="H348" t="str">
        <f t="shared" si="20"/>
        <v>SET</v>
      </c>
      <c r="I348" s="1">
        <f t="shared" si="21"/>
        <v>32752</v>
      </c>
      <c r="J348">
        <v>1500</v>
      </c>
      <c r="K348" s="2">
        <f t="shared" si="22"/>
        <v>0.77</v>
      </c>
      <c r="L348" s="2" cm="1">
        <f t="array" ref="L348">+_xlfn.XLOOKUP(G348,'Variazioni mese finale'!A$7:A$81,_xlfn.XLOOKUP(H348,'Variazioni mese finale'!B$6:M$6,'Variazioni mese finale'!$B$7:$M$81))</f>
        <v>2.0699999999999998</v>
      </c>
      <c r="M348" s="6">
        <f t="shared" si="23"/>
        <v>1.5938999999999999</v>
      </c>
      <c r="O348" s="2">
        <f>+K348*VLOOKUP(G348,'Indice consumi'!A$2:G$162,7,FALSE)</f>
        <v>2.8790735881389664</v>
      </c>
      <c r="P348" s="2">
        <f>+K348*VLOOKUP(I348,PaperPulpPrice[#All],3,FALSE)/VLOOKUP(I$2,PaperPulpPrice[#All],3,FALSE)</f>
        <v>2.0146662891019234</v>
      </c>
    </row>
    <row r="349" spans="1:16" x14ac:dyDescent="0.35">
      <c r="A349">
        <v>348</v>
      </c>
      <c r="B349" t="s">
        <v>476</v>
      </c>
      <c r="C349" t="s">
        <v>7</v>
      </c>
      <c r="D349" t="s">
        <v>382</v>
      </c>
      <c r="E349" t="s">
        <v>382</v>
      </c>
      <c r="F349" t="s">
        <v>403</v>
      </c>
      <c r="G349">
        <v>1989</v>
      </c>
      <c r="H349" t="str">
        <f t="shared" si="20"/>
        <v>OTT</v>
      </c>
      <c r="I349" s="1">
        <f t="shared" si="21"/>
        <v>32782</v>
      </c>
      <c r="J349">
        <v>1500</v>
      </c>
      <c r="K349" s="2">
        <f t="shared" si="22"/>
        <v>0.77</v>
      </c>
      <c r="L349" s="2" cm="1">
        <f t="array" ref="L349">+_xlfn.XLOOKUP(G349,'Variazioni mese finale'!A$7:A$81,_xlfn.XLOOKUP(H349,'Variazioni mese finale'!B$6:M$6,'Variazioni mese finale'!$B$7:$M$81))</f>
        <v>2.0499999999999998</v>
      </c>
      <c r="M349" s="6">
        <f t="shared" si="23"/>
        <v>1.5784999999999998</v>
      </c>
      <c r="O349" s="2">
        <f>+K349*VLOOKUP(G349,'Indice consumi'!A$2:G$162,7,FALSE)</f>
        <v>2.8790735881389664</v>
      </c>
      <c r="P349" s="2">
        <f>+K349*VLOOKUP(I349,PaperPulpPrice[#All],3,FALSE)/VLOOKUP(I$2,PaperPulpPrice[#All],3,FALSE)</f>
        <v>2.0833018210083853</v>
      </c>
    </row>
    <row r="350" spans="1:16" x14ac:dyDescent="0.35">
      <c r="A350">
        <v>349</v>
      </c>
      <c r="B350" t="s">
        <v>477</v>
      </c>
      <c r="C350" t="s">
        <v>33</v>
      </c>
      <c r="D350" t="s">
        <v>382</v>
      </c>
      <c r="E350" t="s">
        <v>382</v>
      </c>
      <c r="F350" t="s">
        <v>403</v>
      </c>
      <c r="G350">
        <v>1989</v>
      </c>
      <c r="H350" t="str">
        <f t="shared" si="20"/>
        <v>NOV</v>
      </c>
      <c r="I350" s="1">
        <f t="shared" si="21"/>
        <v>32813</v>
      </c>
      <c r="J350">
        <v>1500</v>
      </c>
      <c r="K350" s="2">
        <f t="shared" si="22"/>
        <v>0.77</v>
      </c>
      <c r="L350" s="2" cm="1">
        <f t="array" ref="L350">+_xlfn.XLOOKUP(G350,'Variazioni mese finale'!A$7:A$81,_xlfn.XLOOKUP(H350,'Variazioni mese finale'!B$6:M$6,'Variazioni mese finale'!$B$7:$M$81))</f>
        <v>2.0419999999999998</v>
      </c>
      <c r="M350" s="6">
        <f t="shared" si="23"/>
        <v>1.5723399999999998</v>
      </c>
      <c r="O350" s="2">
        <f>+K350*VLOOKUP(G350,'Indice consumi'!A$2:G$162,7,FALSE)</f>
        <v>2.8790735881389664</v>
      </c>
      <c r="P350" s="2">
        <f>+K350*VLOOKUP(I350,PaperPulpPrice[#All],3,FALSE)/VLOOKUP(I$2,PaperPulpPrice[#All],3,FALSE)</f>
        <v>2.1218094334610185</v>
      </c>
    </row>
    <row r="351" spans="1:16" x14ac:dyDescent="0.35">
      <c r="A351">
        <v>350</v>
      </c>
      <c r="B351" t="s">
        <v>478</v>
      </c>
      <c r="C351" t="s">
        <v>11</v>
      </c>
      <c r="D351" t="s">
        <v>382</v>
      </c>
      <c r="E351" t="s">
        <v>382</v>
      </c>
      <c r="F351" t="s">
        <v>479</v>
      </c>
      <c r="G351">
        <v>1989</v>
      </c>
      <c r="H351" t="str">
        <f t="shared" si="20"/>
        <v>DIC</v>
      </c>
      <c r="I351" s="1">
        <f t="shared" si="21"/>
        <v>32843</v>
      </c>
      <c r="J351">
        <v>1500</v>
      </c>
      <c r="K351" s="2">
        <f t="shared" si="22"/>
        <v>0.77</v>
      </c>
      <c r="L351" s="2" cm="1">
        <f t="array" ref="L351">+_xlfn.XLOOKUP(G351,'Variazioni mese finale'!A$7:A$81,_xlfn.XLOOKUP(H351,'Variazioni mese finale'!B$6:M$6,'Variazioni mese finale'!$B$7:$M$81))</f>
        <v>2.0329999999999999</v>
      </c>
      <c r="M351" s="6">
        <f t="shared" si="23"/>
        <v>1.56541</v>
      </c>
      <c r="O351" s="2">
        <f>+K351*VLOOKUP(G351,'Indice consumi'!A$2:G$162,7,FALSE)</f>
        <v>2.8790735881389664</v>
      </c>
      <c r="P351" s="2">
        <f>+K351*VLOOKUP(I351,PaperPulpPrice[#All],3,FALSE)/VLOOKUP(I$2,PaperPulpPrice[#All],3,FALSE)</f>
        <v>2.1900296056781494</v>
      </c>
    </row>
    <row r="352" spans="1:16" x14ac:dyDescent="0.35">
      <c r="A352">
        <v>351</v>
      </c>
      <c r="B352" t="s">
        <v>480</v>
      </c>
      <c r="C352" t="s">
        <v>22</v>
      </c>
      <c r="D352" t="s">
        <v>382</v>
      </c>
      <c r="E352" t="s">
        <v>382</v>
      </c>
      <c r="F352" t="s">
        <v>481</v>
      </c>
      <c r="G352">
        <v>1990</v>
      </c>
      <c r="H352" t="str">
        <f t="shared" si="20"/>
        <v>GEN</v>
      </c>
      <c r="I352" s="1">
        <f t="shared" si="21"/>
        <v>32874</v>
      </c>
      <c r="J352">
        <v>1500</v>
      </c>
      <c r="K352" s="2">
        <f t="shared" si="22"/>
        <v>0.77</v>
      </c>
      <c r="L352" s="2" cm="1">
        <f t="array" ref="L352">+_xlfn.XLOOKUP(G352,'Variazioni mese finale'!A$7:A$81,_xlfn.XLOOKUP(H352,'Variazioni mese finale'!B$6:M$6,'Variazioni mese finale'!$B$7:$M$81))</f>
        <v>2.02</v>
      </c>
      <c r="M352" s="6">
        <f t="shared" si="23"/>
        <v>1.5554000000000001</v>
      </c>
      <c r="O352" s="2">
        <f>+K352*VLOOKUP(G352,'Indice consumi'!A$2:G$162,7,FALSE)</f>
        <v>2.9496769097838169</v>
      </c>
      <c r="P352" s="2">
        <f>+K352*VLOOKUP(I352,PaperPulpPrice[#All],3,FALSE)/VLOOKUP(I$2,PaperPulpPrice[#All],3,FALSE)</f>
        <v>2.2481877571734747</v>
      </c>
    </row>
    <row r="353" spans="1:16" x14ac:dyDescent="0.35">
      <c r="A353">
        <v>352</v>
      </c>
      <c r="B353" t="s">
        <v>482</v>
      </c>
      <c r="C353" t="s">
        <v>14</v>
      </c>
      <c r="D353" t="s">
        <v>382</v>
      </c>
      <c r="E353" t="s">
        <v>382</v>
      </c>
      <c r="F353" t="s">
        <v>422</v>
      </c>
      <c r="G353">
        <v>1990</v>
      </c>
      <c r="H353" t="str">
        <f t="shared" si="20"/>
        <v>FEB</v>
      </c>
      <c r="I353" s="1">
        <f t="shared" si="21"/>
        <v>32905</v>
      </c>
      <c r="J353">
        <v>1500</v>
      </c>
      <c r="K353" s="2">
        <f t="shared" si="22"/>
        <v>0.77</v>
      </c>
      <c r="L353" s="2" cm="1">
        <f t="array" ref="L353">+_xlfn.XLOOKUP(G353,'Variazioni mese finale'!A$7:A$81,_xlfn.XLOOKUP(H353,'Variazioni mese finale'!B$6:M$6,'Variazioni mese finale'!$B$7:$M$81))</f>
        <v>2.0059999999999998</v>
      </c>
      <c r="M353" s="6">
        <f t="shared" si="23"/>
        <v>1.5446199999999999</v>
      </c>
      <c r="O353" s="2">
        <f>+K353*VLOOKUP(G353,'Indice consumi'!A$2:G$162,7,FALSE)</f>
        <v>2.9496769097838169</v>
      </c>
      <c r="P353" s="2">
        <f>+K353*VLOOKUP(I353,PaperPulpPrice[#All],3,FALSE)/VLOOKUP(I$2,PaperPulpPrice[#All],3,FALSE)</f>
        <v>2.2758829365034634</v>
      </c>
    </row>
    <row r="354" spans="1:16" x14ac:dyDescent="0.35">
      <c r="A354">
        <v>353</v>
      </c>
      <c r="B354" t="s">
        <v>483</v>
      </c>
      <c r="C354" t="s">
        <v>24</v>
      </c>
      <c r="D354" t="s">
        <v>382</v>
      </c>
      <c r="E354" t="s">
        <v>382</v>
      </c>
      <c r="F354" t="s">
        <v>422</v>
      </c>
      <c r="G354">
        <v>1990</v>
      </c>
      <c r="H354" t="str">
        <f t="shared" si="20"/>
        <v>MAR</v>
      </c>
      <c r="I354" s="1">
        <f t="shared" si="21"/>
        <v>32933</v>
      </c>
      <c r="J354">
        <v>1500</v>
      </c>
      <c r="K354" s="2">
        <f t="shared" si="22"/>
        <v>0.77</v>
      </c>
      <c r="L354" s="2" cm="1">
        <f t="array" ref="L354">+_xlfn.XLOOKUP(G354,'Variazioni mese finale'!A$7:A$81,_xlfn.XLOOKUP(H354,'Variazioni mese finale'!B$6:M$6,'Variazioni mese finale'!$B$7:$M$81))</f>
        <v>1.9990000000000001</v>
      </c>
      <c r="M354" s="6">
        <f t="shared" si="23"/>
        <v>1.5392300000000001</v>
      </c>
      <c r="O354" s="2">
        <f>+K354*VLOOKUP(G354,'Indice consumi'!A$2:G$162,7,FALSE)</f>
        <v>2.9496769097838169</v>
      </c>
      <c r="P354" s="2">
        <f>+K354*VLOOKUP(I354,PaperPulpPrice[#All],3,FALSE)/VLOOKUP(I$2,PaperPulpPrice[#All],3,FALSE)</f>
        <v>2.2405424680487962</v>
      </c>
    </row>
    <row r="355" spans="1:16" x14ac:dyDescent="0.35">
      <c r="A355">
        <v>354</v>
      </c>
      <c r="B355" t="s">
        <v>484</v>
      </c>
      <c r="C355" t="s">
        <v>16</v>
      </c>
      <c r="D355" t="s">
        <v>382</v>
      </c>
      <c r="E355" t="s">
        <v>382</v>
      </c>
      <c r="F355" t="s">
        <v>430</v>
      </c>
      <c r="G355">
        <v>1990</v>
      </c>
      <c r="H355" t="str">
        <f t="shared" si="20"/>
        <v>APR</v>
      </c>
      <c r="I355" s="1">
        <f t="shared" si="21"/>
        <v>32964</v>
      </c>
      <c r="J355">
        <v>2000</v>
      </c>
      <c r="K355" s="2">
        <f t="shared" si="22"/>
        <v>1.03</v>
      </c>
      <c r="L355" s="2" cm="1">
        <f t="array" ref="L355">+_xlfn.XLOOKUP(G355,'Variazioni mese finale'!A$7:A$81,_xlfn.XLOOKUP(H355,'Variazioni mese finale'!B$6:M$6,'Variazioni mese finale'!$B$7:$M$81))</f>
        <v>1.9910000000000001</v>
      </c>
      <c r="M355" s="6">
        <f t="shared" si="23"/>
        <v>2.0507300000000002</v>
      </c>
      <c r="O355" s="2">
        <f>+K355*VLOOKUP(G355,'Indice consumi'!A$2:G$162,7,FALSE)</f>
        <v>3.9456717104900405</v>
      </c>
      <c r="P355" s="2">
        <f>+K355*VLOOKUP(I355,PaperPulpPrice[#All],3,FALSE)/VLOOKUP(I$2,PaperPulpPrice[#All],3,FALSE)</f>
        <v>2.9764930931621425</v>
      </c>
    </row>
    <row r="356" spans="1:16" x14ac:dyDescent="0.35">
      <c r="A356">
        <v>355</v>
      </c>
      <c r="B356" t="s">
        <v>485</v>
      </c>
      <c r="C356" t="s">
        <v>27</v>
      </c>
      <c r="D356" t="s">
        <v>382</v>
      </c>
      <c r="E356" t="s">
        <v>382</v>
      </c>
      <c r="F356" t="s">
        <v>430</v>
      </c>
      <c r="G356">
        <v>1990</v>
      </c>
      <c r="H356" t="str">
        <f t="shared" si="20"/>
        <v>MAG</v>
      </c>
      <c r="I356" s="1">
        <f t="shared" si="21"/>
        <v>32994</v>
      </c>
      <c r="J356">
        <v>2000</v>
      </c>
      <c r="K356" s="2">
        <f t="shared" si="22"/>
        <v>1.03</v>
      </c>
      <c r="L356" s="2" cm="1">
        <f t="array" ref="L356">+_xlfn.XLOOKUP(G356,'Variazioni mese finale'!A$7:A$81,_xlfn.XLOOKUP(H356,'Variazioni mese finale'!B$6:M$6,'Variazioni mese finale'!$B$7:$M$81))</f>
        <v>1.9850000000000001</v>
      </c>
      <c r="M356" s="6">
        <f t="shared" si="23"/>
        <v>2.0445500000000001</v>
      </c>
      <c r="O356" s="2">
        <f>+K356*VLOOKUP(G356,'Indice consumi'!A$2:G$162,7,FALSE)</f>
        <v>3.9456717104900405</v>
      </c>
      <c r="P356" s="2">
        <f>+K356*VLOOKUP(I356,PaperPulpPrice[#All],3,FALSE)/VLOOKUP(I$2,PaperPulpPrice[#All],3,FALSE)</f>
        <v>2.997427868678618</v>
      </c>
    </row>
    <row r="357" spans="1:16" x14ac:dyDescent="0.35">
      <c r="A357">
        <v>356</v>
      </c>
      <c r="B357" t="s">
        <v>486</v>
      </c>
      <c r="C357" t="s">
        <v>18</v>
      </c>
      <c r="D357" t="s">
        <v>382</v>
      </c>
      <c r="E357" t="s">
        <v>382</v>
      </c>
      <c r="F357" t="s">
        <v>430</v>
      </c>
      <c r="G357">
        <v>1990</v>
      </c>
      <c r="H357" t="str">
        <f t="shared" si="20"/>
        <v>GIU</v>
      </c>
      <c r="I357" s="1">
        <f t="shared" si="21"/>
        <v>33025</v>
      </c>
      <c r="J357">
        <v>2000</v>
      </c>
      <c r="K357" s="2">
        <f t="shared" si="22"/>
        <v>1.03</v>
      </c>
      <c r="L357" s="2" cm="1">
        <f t="array" ref="L357">+_xlfn.XLOOKUP(G357,'Variazioni mese finale'!A$7:A$81,_xlfn.XLOOKUP(H357,'Variazioni mese finale'!B$6:M$6,'Variazioni mese finale'!$B$7:$M$81))</f>
        <v>1.978</v>
      </c>
      <c r="M357" s="6">
        <f t="shared" si="23"/>
        <v>2.0373399999999999</v>
      </c>
      <c r="O357" s="2">
        <f>+K357*VLOOKUP(G357,'Indice consumi'!A$2:G$162,7,FALSE)</f>
        <v>3.9456717104900405</v>
      </c>
      <c r="P357" s="2">
        <f>+K357*VLOOKUP(I357,PaperPulpPrice[#All],3,FALSE)/VLOOKUP(I$2,PaperPulpPrice[#All],3,FALSE)</f>
        <v>2.930908516439938</v>
      </c>
    </row>
    <row r="358" spans="1:16" x14ac:dyDescent="0.35">
      <c r="A358">
        <v>357</v>
      </c>
      <c r="B358" t="s">
        <v>487</v>
      </c>
      <c r="C358" t="s">
        <v>30</v>
      </c>
      <c r="D358" t="s">
        <v>382</v>
      </c>
      <c r="E358" t="s">
        <v>382</v>
      </c>
      <c r="F358" t="s">
        <v>488</v>
      </c>
      <c r="G358">
        <v>1990</v>
      </c>
      <c r="H358" t="str">
        <f t="shared" si="20"/>
        <v>LUG</v>
      </c>
      <c r="I358" s="1">
        <f t="shared" si="21"/>
        <v>33055</v>
      </c>
      <c r="J358">
        <v>2000</v>
      </c>
      <c r="K358" s="2">
        <f t="shared" si="22"/>
        <v>1.03</v>
      </c>
      <c r="L358" s="2" cm="1">
        <f t="array" ref="L358">+_xlfn.XLOOKUP(G358,'Variazioni mese finale'!A$7:A$81,_xlfn.XLOOKUP(H358,'Variazioni mese finale'!B$6:M$6,'Variazioni mese finale'!$B$7:$M$81))</f>
        <v>1.97</v>
      </c>
      <c r="M358" s="6">
        <f t="shared" si="23"/>
        <v>2.0291000000000001</v>
      </c>
      <c r="O358" s="2">
        <f>+K358*VLOOKUP(G358,'Indice consumi'!A$2:G$162,7,FALSE)</f>
        <v>3.9456717104900405</v>
      </c>
      <c r="P358" s="2">
        <f>+K358*VLOOKUP(I358,PaperPulpPrice[#All],3,FALSE)/VLOOKUP(I$2,PaperPulpPrice[#All],3,FALSE)</f>
        <v>2.9855777977347269</v>
      </c>
    </row>
    <row r="359" spans="1:16" x14ac:dyDescent="0.35">
      <c r="A359">
        <v>358</v>
      </c>
      <c r="B359" t="s">
        <v>489</v>
      </c>
      <c r="C359" t="s">
        <v>50</v>
      </c>
      <c r="D359" t="s">
        <v>382</v>
      </c>
      <c r="E359" t="s">
        <v>382</v>
      </c>
      <c r="F359" t="s">
        <v>490</v>
      </c>
      <c r="G359">
        <v>1990</v>
      </c>
      <c r="H359" t="str">
        <f t="shared" si="20"/>
        <v>AGO</v>
      </c>
      <c r="I359" s="1">
        <f t="shared" si="21"/>
        <v>33086</v>
      </c>
      <c r="J359">
        <v>2000</v>
      </c>
      <c r="K359" s="2">
        <f t="shared" si="22"/>
        <v>1.03</v>
      </c>
      <c r="L359" s="2" cm="1">
        <f t="array" ref="L359">+_xlfn.XLOOKUP(G359,'Variazioni mese finale'!A$7:A$81,_xlfn.XLOOKUP(H359,'Variazioni mese finale'!B$6:M$6,'Variazioni mese finale'!$B$7:$M$81))</f>
        <v>1.9570000000000001</v>
      </c>
      <c r="M359" s="6">
        <f t="shared" si="23"/>
        <v>2.0157100000000003</v>
      </c>
      <c r="O359" s="2">
        <f>+K359*VLOOKUP(G359,'Indice consumi'!A$2:G$162,7,FALSE)</f>
        <v>3.9456717104900405</v>
      </c>
      <c r="P359" s="2">
        <f>+K359*VLOOKUP(I359,PaperPulpPrice[#All],3,FALSE)/VLOOKUP(I$2,PaperPulpPrice[#All],3,FALSE)</f>
        <v>3.0787499153734688</v>
      </c>
    </row>
    <row r="360" spans="1:16" x14ac:dyDescent="0.35">
      <c r="A360">
        <v>359</v>
      </c>
      <c r="B360" t="s">
        <v>491</v>
      </c>
      <c r="C360" t="s">
        <v>20</v>
      </c>
      <c r="D360" t="s">
        <v>382</v>
      </c>
      <c r="E360" t="s">
        <v>382</v>
      </c>
      <c r="F360" t="s">
        <v>134</v>
      </c>
      <c r="G360">
        <v>1990</v>
      </c>
      <c r="H360" t="str">
        <f t="shared" si="20"/>
        <v>SET</v>
      </c>
      <c r="I360" s="1">
        <f t="shared" si="21"/>
        <v>33117</v>
      </c>
      <c r="J360">
        <v>2000</v>
      </c>
      <c r="K360" s="2">
        <f t="shared" si="22"/>
        <v>1.03</v>
      </c>
      <c r="L360" s="2" cm="1">
        <f t="array" ref="L360">+_xlfn.XLOOKUP(G360,'Variazioni mese finale'!A$7:A$81,_xlfn.XLOOKUP(H360,'Variazioni mese finale'!B$6:M$6,'Variazioni mese finale'!$B$7:$M$81))</f>
        <v>1.946</v>
      </c>
      <c r="M360" s="6">
        <f t="shared" si="23"/>
        <v>2.0043799999999998</v>
      </c>
      <c r="O360" s="2">
        <f>+K360*VLOOKUP(G360,'Indice consumi'!A$2:G$162,7,FALSE)</f>
        <v>3.9456717104900405</v>
      </c>
      <c r="P360" s="2">
        <f>+K360*VLOOKUP(I360,PaperPulpPrice[#All],3,FALSE)/VLOOKUP(I$2,PaperPulpPrice[#All],3,FALSE)</f>
        <v>2.9831578331924926</v>
      </c>
    </row>
    <row r="361" spans="1:16" x14ac:dyDescent="0.35">
      <c r="A361">
        <v>360</v>
      </c>
      <c r="B361" t="s">
        <v>492</v>
      </c>
      <c r="C361" t="s">
        <v>7</v>
      </c>
      <c r="D361" t="s">
        <v>382</v>
      </c>
      <c r="E361" t="s">
        <v>382</v>
      </c>
      <c r="F361" t="s">
        <v>134</v>
      </c>
      <c r="G361">
        <v>1990</v>
      </c>
      <c r="H361" t="str">
        <f t="shared" si="20"/>
        <v>OTT</v>
      </c>
      <c r="I361" s="1">
        <f t="shared" si="21"/>
        <v>33147</v>
      </c>
      <c r="J361">
        <v>2000</v>
      </c>
      <c r="K361" s="2">
        <f t="shared" si="22"/>
        <v>1.03</v>
      </c>
      <c r="L361" s="2" cm="1">
        <f t="array" ref="L361">+_xlfn.XLOOKUP(G361,'Variazioni mese finale'!A$7:A$81,_xlfn.XLOOKUP(H361,'Variazioni mese finale'!B$6:M$6,'Variazioni mese finale'!$B$7:$M$81))</f>
        <v>1.93</v>
      </c>
      <c r="M361" s="6">
        <f t="shared" si="23"/>
        <v>1.9879</v>
      </c>
      <c r="O361" s="2">
        <f>+K361*VLOOKUP(G361,'Indice consumi'!A$2:G$162,7,FALSE)</f>
        <v>3.9456717104900405</v>
      </c>
      <c r="P361" s="2">
        <f>+K361*VLOOKUP(I361,PaperPulpPrice[#All],3,FALSE)/VLOOKUP(I$2,PaperPulpPrice[#All],3,FALSE)</f>
        <v>2.9809747411672785</v>
      </c>
    </row>
    <row r="362" spans="1:16" x14ac:dyDescent="0.35">
      <c r="A362">
        <v>361</v>
      </c>
      <c r="B362" t="s">
        <v>493</v>
      </c>
      <c r="C362" t="s">
        <v>33</v>
      </c>
      <c r="D362" t="s">
        <v>382</v>
      </c>
      <c r="E362" t="s">
        <v>382</v>
      </c>
      <c r="F362" t="s">
        <v>134</v>
      </c>
      <c r="G362">
        <v>1990</v>
      </c>
      <c r="H362" t="str">
        <f t="shared" si="20"/>
        <v>NOV</v>
      </c>
      <c r="I362" s="1">
        <f t="shared" si="21"/>
        <v>33178</v>
      </c>
      <c r="J362">
        <v>2000</v>
      </c>
      <c r="K362" s="2">
        <f t="shared" si="22"/>
        <v>1.03</v>
      </c>
      <c r="L362" s="2" cm="1">
        <f t="array" ref="L362">+_xlfn.XLOOKUP(G362,'Variazioni mese finale'!A$7:A$81,_xlfn.XLOOKUP(H362,'Variazioni mese finale'!B$6:M$6,'Variazioni mese finale'!$B$7:$M$81))</f>
        <v>1.9179999999999999</v>
      </c>
      <c r="M362" s="6">
        <f t="shared" si="23"/>
        <v>1.9755400000000001</v>
      </c>
      <c r="O362" s="2">
        <f>+K362*VLOOKUP(G362,'Indice consumi'!A$2:G$162,7,FALSE)</f>
        <v>3.9456717104900405</v>
      </c>
      <c r="P362" s="2">
        <f>+K362*VLOOKUP(I362,PaperPulpPrice[#All],3,FALSE)/VLOOKUP(I$2,PaperPulpPrice[#All],3,FALSE)</f>
        <v>3.0118750730632833</v>
      </c>
    </row>
    <row r="363" spans="1:16" x14ac:dyDescent="0.35">
      <c r="A363">
        <v>362</v>
      </c>
      <c r="B363" t="s">
        <v>494</v>
      </c>
      <c r="C363" t="s">
        <v>11</v>
      </c>
      <c r="D363" t="s">
        <v>382</v>
      </c>
      <c r="E363" t="s">
        <v>382</v>
      </c>
      <c r="F363" t="s">
        <v>495</v>
      </c>
      <c r="G363">
        <v>1990</v>
      </c>
      <c r="H363" t="str">
        <f t="shared" si="20"/>
        <v>DIC</v>
      </c>
      <c r="I363" s="1">
        <f t="shared" si="21"/>
        <v>33208</v>
      </c>
      <c r="J363">
        <v>2000</v>
      </c>
      <c r="K363" s="2">
        <f t="shared" si="22"/>
        <v>1.03</v>
      </c>
      <c r="L363" s="2" cm="1">
        <f t="array" ref="L363">+_xlfn.XLOOKUP(G363,'Variazioni mese finale'!A$7:A$81,_xlfn.XLOOKUP(H363,'Variazioni mese finale'!B$6:M$6,'Variazioni mese finale'!$B$7:$M$81))</f>
        <v>1.911</v>
      </c>
      <c r="M363" s="6">
        <f t="shared" si="23"/>
        <v>1.9683300000000001</v>
      </c>
      <c r="O363" s="2">
        <f>+K363*VLOOKUP(G363,'Indice consumi'!A$2:G$162,7,FALSE)</f>
        <v>3.9456717104900405</v>
      </c>
      <c r="P363" s="2">
        <f>+K363*VLOOKUP(I363,PaperPulpPrice[#All],3,FALSE)/VLOOKUP(I$2,PaperPulpPrice[#All],3,FALSE)</f>
        <v>2.974815611783987</v>
      </c>
    </row>
    <row r="364" spans="1:16" x14ac:dyDescent="0.35">
      <c r="A364">
        <v>363</v>
      </c>
      <c r="B364" t="s">
        <v>496</v>
      </c>
      <c r="C364" t="s">
        <v>22</v>
      </c>
      <c r="D364" t="s">
        <v>382</v>
      </c>
      <c r="E364" t="s">
        <v>382</v>
      </c>
      <c r="F364" t="s">
        <v>354</v>
      </c>
      <c r="G364">
        <v>1991</v>
      </c>
      <c r="H364" t="str">
        <f t="shared" si="20"/>
        <v>GEN</v>
      </c>
      <c r="I364" s="1">
        <f t="shared" si="21"/>
        <v>33239</v>
      </c>
      <c r="J364">
        <v>2000</v>
      </c>
      <c r="K364" s="2">
        <f t="shared" si="22"/>
        <v>1.03</v>
      </c>
      <c r="L364" s="2" cm="1">
        <f t="array" ref="L364">+_xlfn.XLOOKUP(G364,'Variazioni mese finale'!A$7:A$81,_xlfn.XLOOKUP(H364,'Variazioni mese finale'!B$6:M$6,'Variazioni mese finale'!$B$7:$M$81))</f>
        <v>1.897</v>
      </c>
      <c r="M364" s="6">
        <f t="shared" si="23"/>
        <v>1.95391</v>
      </c>
      <c r="O364" s="2">
        <f>+K364*VLOOKUP(G364,'Indice consumi'!A$2:G$162,7,FALSE)</f>
        <v>4.0790365370227848</v>
      </c>
      <c r="P364" s="2">
        <f>+K364*VLOOKUP(I364,PaperPulpPrice[#All],3,FALSE)/VLOOKUP(I$2,PaperPulpPrice[#All],3,FALSE)</f>
        <v>2.7793584376961462</v>
      </c>
    </row>
    <row r="365" spans="1:16" x14ac:dyDescent="0.35">
      <c r="A365">
        <v>364</v>
      </c>
      <c r="B365" t="s">
        <v>497</v>
      </c>
      <c r="C365" t="s">
        <v>14</v>
      </c>
      <c r="D365" t="s">
        <v>8</v>
      </c>
      <c r="E365" t="s">
        <v>8</v>
      </c>
      <c r="F365" t="s">
        <v>146</v>
      </c>
      <c r="G365">
        <v>1991</v>
      </c>
      <c r="H365" t="str">
        <f t="shared" si="20"/>
        <v>FEB</v>
      </c>
      <c r="I365" s="1">
        <f t="shared" si="21"/>
        <v>33270</v>
      </c>
      <c r="J365">
        <v>2000</v>
      </c>
      <c r="K365" s="2">
        <f t="shared" si="22"/>
        <v>1.03</v>
      </c>
      <c r="L365" s="2" cm="1">
        <f t="array" ref="L365">+_xlfn.XLOOKUP(G365,'Variazioni mese finale'!A$7:A$81,_xlfn.XLOOKUP(H365,'Variazioni mese finale'!B$6:M$6,'Variazioni mese finale'!$B$7:$M$81))</f>
        <v>1.88</v>
      </c>
      <c r="M365" s="6">
        <f t="shared" si="23"/>
        <v>1.9363999999999999</v>
      </c>
      <c r="O365" s="2">
        <f>+K365*VLOOKUP(G365,'Indice consumi'!A$2:G$162,7,FALSE)</f>
        <v>4.0790365370227848</v>
      </c>
      <c r="P365" s="2">
        <f>+K365*VLOOKUP(I365,PaperPulpPrice[#All],3,FALSE)/VLOOKUP(I$2,PaperPulpPrice[#All],3,FALSE)</f>
        <v>2.7868866829513363</v>
      </c>
    </row>
    <row r="366" spans="1:16" x14ac:dyDescent="0.35">
      <c r="A366">
        <v>365</v>
      </c>
      <c r="B366" t="s">
        <v>498</v>
      </c>
      <c r="C366" t="s">
        <v>24</v>
      </c>
      <c r="D366" t="s">
        <v>382</v>
      </c>
      <c r="E366" t="s">
        <v>382</v>
      </c>
      <c r="F366" t="s">
        <v>252</v>
      </c>
      <c r="G366">
        <v>1991</v>
      </c>
      <c r="H366" t="str">
        <f t="shared" si="20"/>
        <v>MAR</v>
      </c>
      <c r="I366" s="1">
        <f t="shared" si="21"/>
        <v>33298</v>
      </c>
      <c r="J366">
        <v>2000</v>
      </c>
      <c r="K366" s="2">
        <f t="shared" si="22"/>
        <v>1.03</v>
      </c>
      <c r="L366" s="2" cm="1">
        <f t="array" ref="L366">+_xlfn.XLOOKUP(G366,'Variazioni mese finale'!A$7:A$81,_xlfn.XLOOKUP(H366,'Variazioni mese finale'!B$6:M$6,'Variazioni mese finale'!$B$7:$M$81))</f>
        <v>1.875</v>
      </c>
      <c r="M366" s="6">
        <f t="shared" si="23"/>
        <v>1.9312500000000001</v>
      </c>
      <c r="O366" s="2">
        <f>+K366*VLOOKUP(G366,'Indice consumi'!A$2:G$162,7,FALSE)</f>
        <v>4.0790365370227848</v>
      </c>
      <c r="P366" s="2">
        <f>+K366*VLOOKUP(I366,PaperPulpPrice[#All],3,FALSE)/VLOOKUP(I$2,PaperPulpPrice[#All],3,FALSE)</f>
        <v>2.5556488929989283</v>
      </c>
    </row>
    <row r="367" spans="1:16" x14ac:dyDescent="0.35">
      <c r="A367">
        <v>366</v>
      </c>
      <c r="B367" t="s">
        <v>499</v>
      </c>
      <c r="C367" t="s">
        <v>16</v>
      </c>
      <c r="D367" t="s">
        <v>382</v>
      </c>
      <c r="E367" t="s">
        <v>382</v>
      </c>
      <c r="F367" t="s">
        <v>252</v>
      </c>
      <c r="G367">
        <v>1991</v>
      </c>
      <c r="H367" t="str">
        <f t="shared" si="20"/>
        <v>APR</v>
      </c>
      <c r="I367" s="1">
        <f t="shared" si="21"/>
        <v>33329</v>
      </c>
      <c r="J367">
        <v>2000</v>
      </c>
      <c r="K367" s="2">
        <f t="shared" si="22"/>
        <v>1.03</v>
      </c>
      <c r="L367" s="2" cm="1">
        <f t="array" ref="L367">+_xlfn.XLOOKUP(G367,'Variazioni mese finale'!A$7:A$81,_xlfn.XLOOKUP(H367,'Variazioni mese finale'!B$6:M$6,'Variazioni mese finale'!$B$7:$M$81))</f>
        <v>1.8660000000000001</v>
      </c>
      <c r="M367" s="6">
        <f t="shared" si="23"/>
        <v>1.9219800000000002</v>
      </c>
      <c r="O367" s="2">
        <f>+K367*VLOOKUP(G367,'Indice consumi'!A$2:G$162,7,FALSE)</f>
        <v>4.0790365370227848</v>
      </c>
      <c r="P367" s="2">
        <f>+K367*VLOOKUP(I367,PaperPulpPrice[#All],3,FALSE)/VLOOKUP(I$2,PaperPulpPrice[#All],3,FALSE)</f>
        <v>2.3611811148450847</v>
      </c>
    </row>
    <row r="368" spans="1:16" x14ac:dyDescent="0.35">
      <c r="A368">
        <v>367</v>
      </c>
      <c r="B368" t="s">
        <v>500</v>
      </c>
      <c r="C368" t="s">
        <v>27</v>
      </c>
      <c r="D368" t="s">
        <v>382</v>
      </c>
      <c r="E368" t="s">
        <v>382</v>
      </c>
      <c r="F368" t="s">
        <v>416</v>
      </c>
      <c r="G368">
        <v>1991</v>
      </c>
      <c r="H368" t="str">
        <f t="shared" si="20"/>
        <v>MAG</v>
      </c>
      <c r="I368" s="1">
        <f t="shared" si="21"/>
        <v>33359</v>
      </c>
      <c r="J368">
        <v>2000</v>
      </c>
      <c r="K368" s="2">
        <f t="shared" si="22"/>
        <v>1.03</v>
      </c>
      <c r="L368" s="2" cm="1">
        <f t="array" ref="L368">+_xlfn.XLOOKUP(G368,'Variazioni mese finale'!A$7:A$81,_xlfn.XLOOKUP(H368,'Variazioni mese finale'!B$6:M$6,'Variazioni mese finale'!$B$7:$M$81))</f>
        <v>1.86</v>
      </c>
      <c r="M368" s="6">
        <f t="shared" si="23"/>
        <v>1.9158000000000002</v>
      </c>
      <c r="O368" s="2">
        <f>+K368*VLOOKUP(G368,'Indice consumi'!A$2:G$162,7,FALSE)</f>
        <v>4.0790365370227848</v>
      </c>
      <c r="P368" s="2">
        <f>+K368*VLOOKUP(I368,PaperPulpPrice[#All],3,FALSE)/VLOOKUP(I$2,PaperPulpPrice[#All],3,FALSE)</f>
        <v>2.2807187704819682</v>
      </c>
    </row>
    <row r="369" spans="1:16" x14ac:dyDescent="0.35">
      <c r="A369">
        <v>368</v>
      </c>
      <c r="B369" t="s">
        <v>501</v>
      </c>
      <c r="C369" t="s">
        <v>18</v>
      </c>
      <c r="D369" t="s">
        <v>382</v>
      </c>
      <c r="E369" t="s">
        <v>382</v>
      </c>
      <c r="F369" t="s">
        <v>403</v>
      </c>
      <c r="G369">
        <v>1991</v>
      </c>
      <c r="H369" t="str">
        <f t="shared" si="20"/>
        <v>GIU</v>
      </c>
      <c r="I369" s="1">
        <f t="shared" si="21"/>
        <v>33390</v>
      </c>
      <c r="J369">
        <v>2300</v>
      </c>
      <c r="K369" s="2">
        <f t="shared" si="22"/>
        <v>1.19</v>
      </c>
      <c r="L369" s="2" cm="1">
        <f t="array" ref="L369">+_xlfn.XLOOKUP(G369,'Variazioni mese finale'!A$7:A$81,_xlfn.XLOOKUP(H369,'Variazioni mese finale'!B$6:M$6,'Variazioni mese finale'!$B$7:$M$81))</f>
        <v>1.85</v>
      </c>
      <c r="M369" s="6">
        <f t="shared" si="23"/>
        <v>2.2014999999999998</v>
      </c>
      <c r="O369" s="2">
        <f>+K369*VLOOKUP(G369,'Indice consumi'!A$2:G$162,7,FALSE)</f>
        <v>4.7126732806379739</v>
      </c>
      <c r="P369" s="2">
        <f>+K369*VLOOKUP(I369,PaperPulpPrice[#All],3,FALSE)/VLOOKUP(I$2,PaperPulpPrice[#All],3,FALSE)</f>
        <v>2.4920357427954971</v>
      </c>
    </row>
    <row r="370" spans="1:16" x14ac:dyDescent="0.35">
      <c r="A370">
        <v>369</v>
      </c>
      <c r="B370" t="s">
        <v>502</v>
      </c>
      <c r="C370" t="s">
        <v>30</v>
      </c>
      <c r="D370" t="s">
        <v>382</v>
      </c>
      <c r="E370" t="s">
        <v>382</v>
      </c>
      <c r="F370" t="s">
        <v>420</v>
      </c>
      <c r="G370">
        <v>1991</v>
      </c>
      <c r="H370" t="str">
        <f t="shared" si="20"/>
        <v>LUG</v>
      </c>
      <c r="I370" s="1">
        <f t="shared" si="21"/>
        <v>33420</v>
      </c>
      <c r="J370">
        <v>2300</v>
      </c>
      <c r="K370" s="2">
        <f t="shared" si="22"/>
        <v>1.19</v>
      </c>
      <c r="L370" s="2" cm="1">
        <f t="array" ref="L370">+_xlfn.XLOOKUP(G370,'Variazioni mese finale'!A$7:A$81,_xlfn.XLOOKUP(H370,'Variazioni mese finale'!B$6:M$6,'Variazioni mese finale'!$B$7:$M$81))</f>
        <v>1.847</v>
      </c>
      <c r="M370" s="6">
        <f t="shared" si="23"/>
        <v>2.1979299999999999</v>
      </c>
      <c r="O370" s="2">
        <f>+K370*VLOOKUP(G370,'Indice consumi'!A$2:G$162,7,FALSE)</f>
        <v>4.7126732806379739</v>
      </c>
      <c r="P370" s="2">
        <f>+K370*VLOOKUP(I370,PaperPulpPrice[#All],3,FALSE)/VLOOKUP(I$2,PaperPulpPrice[#All],3,FALSE)</f>
        <v>2.402816024549788</v>
      </c>
    </row>
    <row r="371" spans="1:16" x14ac:dyDescent="0.35">
      <c r="A371">
        <v>370</v>
      </c>
      <c r="B371" t="s">
        <v>503</v>
      </c>
      <c r="C371" t="s">
        <v>50</v>
      </c>
      <c r="D371" t="s">
        <v>382</v>
      </c>
      <c r="E371" t="s">
        <v>382</v>
      </c>
      <c r="F371" t="s">
        <v>422</v>
      </c>
      <c r="G371">
        <v>1991</v>
      </c>
      <c r="H371" t="str">
        <f t="shared" si="20"/>
        <v>AGO</v>
      </c>
      <c r="I371" s="1">
        <f t="shared" si="21"/>
        <v>33451</v>
      </c>
      <c r="J371">
        <v>2300</v>
      </c>
      <c r="K371" s="2">
        <f t="shared" si="22"/>
        <v>1.19</v>
      </c>
      <c r="L371" s="2" cm="1">
        <f t="array" ref="L371">+_xlfn.XLOOKUP(G371,'Variazioni mese finale'!A$7:A$81,_xlfn.XLOOKUP(H371,'Variazioni mese finale'!B$6:M$6,'Variazioni mese finale'!$B$7:$M$81))</f>
        <v>1.8420000000000001</v>
      </c>
      <c r="M371" s="6">
        <f t="shared" si="23"/>
        <v>2.19198</v>
      </c>
      <c r="O371" s="2">
        <f>+K371*VLOOKUP(G371,'Indice consumi'!A$2:G$162,7,FALSE)</f>
        <v>4.7126732806379739</v>
      </c>
      <c r="P371" s="2">
        <f>+K371*VLOOKUP(I371,PaperPulpPrice[#All],3,FALSE)/VLOOKUP(I$2,PaperPulpPrice[#All],3,FALSE)</f>
        <v>2.4020012789731746</v>
      </c>
    </row>
    <row r="372" spans="1:16" x14ac:dyDescent="0.35">
      <c r="A372">
        <v>371</v>
      </c>
      <c r="B372" t="s">
        <v>504</v>
      </c>
      <c r="C372" t="s">
        <v>20</v>
      </c>
      <c r="D372" t="s">
        <v>382</v>
      </c>
      <c r="E372" t="s">
        <v>382</v>
      </c>
      <c r="F372" t="s">
        <v>505</v>
      </c>
      <c r="G372">
        <v>1991</v>
      </c>
      <c r="H372" t="str">
        <f t="shared" si="20"/>
        <v>SET</v>
      </c>
      <c r="I372" s="1">
        <f t="shared" si="21"/>
        <v>33482</v>
      </c>
      <c r="J372">
        <v>2300</v>
      </c>
      <c r="K372" s="2">
        <f t="shared" si="22"/>
        <v>1.19</v>
      </c>
      <c r="L372" s="2" cm="1">
        <f t="array" ref="L372">+_xlfn.XLOOKUP(G372,'Variazioni mese finale'!A$7:A$81,_xlfn.XLOOKUP(H372,'Variazioni mese finale'!B$6:M$6,'Variazioni mese finale'!$B$7:$M$81))</f>
        <v>1.8340000000000001</v>
      </c>
      <c r="M372" s="6">
        <f t="shared" si="23"/>
        <v>2.1824599999999998</v>
      </c>
      <c r="O372" s="2">
        <f>+K372*VLOOKUP(G372,'Indice consumi'!A$2:G$162,7,FALSE)</f>
        <v>4.7126732806379739</v>
      </c>
      <c r="P372" s="2">
        <f>+K372*VLOOKUP(I372,PaperPulpPrice[#All],3,FALSE)/VLOOKUP(I$2,PaperPulpPrice[#All],3,FALSE)</f>
        <v>2.4280840709661131</v>
      </c>
    </row>
    <row r="373" spans="1:16" x14ac:dyDescent="0.35">
      <c r="A373">
        <v>372</v>
      </c>
      <c r="B373" t="s">
        <v>506</v>
      </c>
      <c r="C373" t="s">
        <v>7</v>
      </c>
      <c r="D373" t="s">
        <v>382</v>
      </c>
      <c r="E373" t="s">
        <v>382</v>
      </c>
      <c r="F373" t="s">
        <v>507</v>
      </c>
      <c r="G373">
        <v>1991</v>
      </c>
      <c r="H373" t="str">
        <f t="shared" si="20"/>
        <v>OTT</v>
      </c>
      <c r="I373" s="1">
        <f t="shared" si="21"/>
        <v>33512</v>
      </c>
      <c r="J373">
        <v>2300</v>
      </c>
      <c r="K373" s="2">
        <f t="shared" si="22"/>
        <v>1.19</v>
      </c>
      <c r="L373" s="2" cm="1">
        <f t="array" ref="L373">+_xlfn.XLOOKUP(G373,'Variazioni mese finale'!A$7:A$81,_xlfn.XLOOKUP(H373,'Variazioni mese finale'!B$6:M$6,'Variazioni mese finale'!$B$7:$M$81))</f>
        <v>1.819</v>
      </c>
      <c r="M373" s="6">
        <f t="shared" si="23"/>
        <v>2.1646099999999997</v>
      </c>
      <c r="O373" s="2">
        <f>+K373*VLOOKUP(G373,'Indice consumi'!A$2:G$162,7,FALSE)</f>
        <v>4.7126732806379739</v>
      </c>
      <c r="P373" s="2">
        <f>+K373*VLOOKUP(I373,PaperPulpPrice[#All],3,FALSE)/VLOOKUP(I$2,PaperPulpPrice[#All],3,FALSE)</f>
        <v>2.3573024362026458</v>
      </c>
    </row>
    <row r="374" spans="1:16" x14ac:dyDescent="0.35">
      <c r="A374">
        <v>373</v>
      </c>
      <c r="B374" t="s">
        <v>508</v>
      </c>
      <c r="C374" t="s">
        <v>33</v>
      </c>
      <c r="D374" t="s">
        <v>382</v>
      </c>
      <c r="E374" t="s">
        <v>382</v>
      </c>
      <c r="F374" t="s">
        <v>509</v>
      </c>
      <c r="G374">
        <v>1991</v>
      </c>
      <c r="H374" t="str">
        <f t="shared" si="20"/>
        <v>NOV</v>
      </c>
      <c r="I374" s="1">
        <f t="shared" si="21"/>
        <v>33543</v>
      </c>
      <c r="J374">
        <v>2300</v>
      </c>
      <c r="K374" s="2">
        <f t="shared" si="22"/>
        <v>1.19</v>
      </c>
      <c r="L374" s="2" cm="1">
        <f t="array" ref="L374">+_xlfn.XLOOKUP(G374,'Variazioni mese finale'!A$7:A$81,_xlfn.XLOOKUP(H374,'Variazioni mese finale'!B$6:M$6,'Variazioni mese finale'!$B$7:$M$81))</f>
        <v>1.8069999999999999</v>
      </c>
      <c r="M374" s="6">
        <f t="shared" si="23"/>
        <v>2.1503299999999999</v>
      </c>
      <c r="O374" s="2">
        <f>+K374*VLOOKUP(G374,'Indice consumi'!A$2:G$162,7,FALSE)</f>
        <v>4.7126732806379739</v>
      </c>
      <c r="P374" s="2">
        <f>+K374*VLOOKUP(I374,PaperPulpPrice[#All],3,FALSE)/VLOOKUP(I$2,PaperPulpPrice[#All],3,FALSE)</f>
        <v>2.4541079329617048</v>
      </c>
    </row>
    <row r="375" spans="1:16" x14ac:dyDescent="0.35">
      <c r="A375">
        <v>374</v>
      </c>
      <c r="B375" t="s">
        <v>510</v>
      </c>
      <c r="C375" t="s">
        <v>11</v>
      </c>
      <c r="D375" t="s">
        <v>382</v>
      </c>
      <c r="E375" t="s">
        <v>382</v>
      </c>
      <c r="F375" t="s">
        <v>509</v>
      </c>
      <c r="G375">
        <v>1991</v>
      </c>
      <c r="H375" t="str">
        <f t="shared" si="20"/>
        <v>DIC</v>
      </c>
      <c r="I375" s="1">
        <f t="shared" si="21"/>
        <v>33573</v>
      </c>
      <c r="J375">
        <v>2300</v>
      </c>
      <c r="K375" s="2">
        <f t="shared" si="22"/>
        <v>1.19</v>
      </c>
      <c r="L375" s="2" cm="1">
        <f t="array" ref="L375">+_xlfn.XLOOKUP(G375,'Variazioni mese finale'!A$7:A$81,_xlfn.XLOOKUP(H375,'Variazioni mese finale'!B$6:M$6,'Variazioni mese finale'!$B$7:$M$81))</f>
        <v>1.802</v>
      </c>
      <c r="M375" s="6">
        <f t="shared" si="23"/>
        <v>2.14438</v>
      </c>
      <c r="O375" s="2">
        <f>+K375*VLOOKUP(G375,'Indice consumi'!A$2:G$162,7,FALSE)</f>
        <v>4.7126732806379739</v>
      </c>
      <c r="P375" s="2">
        <f>+K375*VLOOKUP(I375,PaperPulpPrice[#All],3,FALSE)/VLOOKUP(I$2,PaperPulpPrice[#All],3,FALSE)</f>
        <v>2.505802393697286</v>
      </c>
    </row>
    <row r="376" spans="1:16" x14ac:dyDescent="0.35">
      <c r="A376">
        <v>375</v>
      </c>
      <c r="B376" t="s">
        <v>511</v>
      </c>
      <c r="C376" t="s">
        <v>22</v>
      </c>
      <c r="D376" t="s">
        <v>382</v>
      </c>
      <c r="E376" t="s">
        <v>382</v>
      </c>
      <c r="F376" t="s">
        <v>479</v>
      </c>
      <c r="G376">
        <v>1992</v>
      </c>
      <c r="H376" t="str">
        <f t="shared" si="20"/>
        <v>GEN</v>
      </c>
      <c r="I376" s="1">
        <f t="shared" si="21"/>
        <v>33604</v>
      </c>
      <c r="J376">
        <v>2300</v>
      </c>
      <c r="K376" s="2">
        <f t="shared" si="22"/>
        <v>1.19</v>
      </c>
      <c r="L376" s="2" cm="1">
        <f t="array" ref="L376">+_xlfn.XLOOKUP(G376,'Variazioni mese finale'!A$7:A$81,_xlfn.XLOOKUP(H376,'Variazioni mese finale'!B$6:M$6,'Variazioni mese finale'!$B$7:$M$81))</f>
        <v>1.788</v>
      </c>
      <c r="M376" s="6">
        <f t="shared" si="23"/>
        <v>2.1277200000000001</v>
      </c>
      <c r="O376" s="2">
        <f>+K376*VLOOKUP(G376,'Indice consumi'!A$2:G$162,7,FALSE)</f>
        <v>4.7826707844003034</v>
      </c>
      <c r="P376" s="2">
        <f>+K376*VLOOKUP(I376,PaperPulpPrice[#All],3,FALSE)/VLOOKUP(I$2,PaperPulpPrice[#All],3,FALSE)</f>
        <v>2.5640410867078103</v>
      </c>
    </row>
    <row r="377" spans="1:16" x14ac:dyDescent="0.35">
      <c r="A377">
        <v>376</v>
      </c>
      <c r="B377" t="s">
        <v>512</v>
      </c>
      <c r="C377" t="s">
        <v>14</v>
      </c>
      <c r="D377" t="s">
        <v>382</v>
      </c>
      <c r="E377" t="s">
        <v>382</v>
      </c>
      <c r="F377" t="s">
        <v>479</v>
      </c>
      <c r="G377">
        <v>1992</v>
      </c>
      <c r="H377" t="str">
        <f t="shared" si="20"/>
        <v>FEB</v>
      </c>
      <c r="I377" s="1">
        <f t="shared" si="21"/>
        <v>33635</v>
      </c>
      <c r="J377">
        <v>2300</v>
      </c>
      <c r="K377" s="2">
        <f t="shared" si="22"/>
        <v>1.19</v>
      </c>
      <c r="L377" s="2" cm="1">
        <f t="array" ref="L377">+_xlfn.XLOOKUP(G377,'Variazioni mese finale'!A$7:A$81,_xlfn.XLOOKUP(H377,'Variazioni mese finale'!B$6:M$6,'Variazioni mese finale'!$B$7:$M$81))</f>
        <v>1.7829999999999999</v>
      </c>
      <c r="M377" s="6">
        <f t="shared" si="23"/>
        <v>2.1217699999999997</v>
      </c>
      <c r="O377" s="2">
        <f>+K377*VLOOKUP(G377,'Indice consumi'!A$2:G$162,7,FALSE)</f>
        <v>4.7826707844003034</v>
      </c>
      <c r="P377" s="2">
        <f>+K377*VLOOKUP(I377,PaperPulpPrice[#All],3,FALSE)/VLOOKUP(I$2,PaperPulpPrice[#All],3,FALSE)</f>
        <v>2.5637705381494031</v>
      </c>
    </row>
    <row r="378" spans="1:16" x14ac:dyDescent="0.35">
      <c r="A378">
        <v>377</v>
      </c>
      <c r="B378" t="s">
        <v>513</v>
      </c>
      <c r="C378" t="s">
        <v>24</v>
      </c>
      <c r="D378" t="s">
        <v>382</v>
      </c>
      <c r="E378" t="s">
        <v>382</v>
      </c>
      <c r="F378" t="s">
        <v>9</v>
      </c>
      <c r="G378">
        <v>1992</v>
      </c>
      <c r="H378" t="str">
        <f t="shared" si="20"/>
        <v>MAR</v>
      </c>
      <c r="I378" s="1">
        <f t="shared" si="21"/>
        <v>33664</v>
      </c>
      <c r="J378">
        <v>2300</v>
      </c>
      <c r="K378" s="2">
        <f t="shared" si="22"/>
        <v>1.19</v>
      </c>
      <c r="L378" s="2" cm="1">
        <f t="array" ref="L378">+_xlfn.XLOOKUP(G378,'Variazioni mese finale'!A$7:A$81,_xlfn.XLOOKUP(H378,'Variazioni mese finale'!B$6:M$6,'Variazioni mese finale'!$B$7:$M$81))</f>
        <v>1.776</v>
      </c>
      <c r="M378" s="6">
        <f t="shared" si="23"/>
        <v>2.1134399999999998</v>
      </c>
      <c r="O378" s="2">
        <f>+K378*VLOOKUP(G378,'Indice consumi'!A$2:G$162,7,FALSE)</f>
        <v>4.7826707844003034</v>
      </c>
      <c r="P378" s="2">
        <f>+K378*VLOOKUP(I378,PaperPulpPrice[#All],3,FALSE)/VLOOKUP(I$2,PaperPulpPrice[#All],3,FALSE)</f>
        <v>2.5183365156315953</v>
      </c>
    </row>
    <row r="379" spans="1:16" x14ac:dyDescent="0.35">
      <c r="A379">
        <v>378</v>
      </c>
      <c r="B379" t="s">
        <v>514</v>
      </c>
      <c r="C379" t="s">
        <v>16</v>
      </c>
      <c r="D379" t="s">
        <v>382</v>
      </c>
      <c r="E379" t="s">
        <v>382</v>
      </c>
      <c r="F379" t="s">
        <v>515</v>
      </c>
      <c r="G379">
        <v>1992</v>
      </c>
      <c r="H379" t="str">
        <f t="shared" si="20"/>
        <v>APR</v>
      </c>
      <c r="I379" s="1">
        <f t="shared" si="21"/>
        <v>33695</v>
      </c>
      <c r="J379">
        <v>2300</v>
      </c>
      <c r="K379" s="2">
        <f t="shared" si="22"/>
        <v>1.19</v>
      </c>
      <c r="L379" s="2" cm="1">
        <f t="array" ref="L379">+_xlfn.XLOOKUP(G379,'Variazioni mese finale'!A$7:A$81,_xlfn.XLOOKUP(H379,'Variazioni mese finale'!B$6:M$6,'Variazioni mese finale'!$B$7:$M$81))</f>
        <v>1.768</v>
      </c>
      <c r="M379" s="6">
        <f t="shared" si="23"/>
        <v>2.10392</v>
      </c>
      <c r="O379" s="2">
        <f>+K379*VLOOKUP(G379,'Indice consumi'!A$2:G$162,7,FALSE)</f>
        <v>4.7826707844003034</v>
      </c>
      <c r="P379" s="2">
        <f>+K379*VLOOKUP(I379,PaperPulpPrice[#All],3,FALSE)/VLOOKUP(I$2,PaperPulpPrice[#All],3,FALSE)</f>
        <v>2.624779859994181</v>
      </c>
    </row>
    <row r="380" spans="1:16" x14ac:dyDescent="0.35">
      <c r="A380">
        <v>379</v>
      </c>
      <c r="B380" t="s">
        <v>516</v>
      </c>
      <c r="C380" t="s">
        <v>27</v>
      </c>
      <c r="D380" t="s">
        <v>382</v>
      </c>
      <c r="E380" t="s">
        <v>382</v>
      </c>
      <c r="F380" t="s">
        <v>252</v>
      </c>
      <c r="G380">
        <v>1992</v>
      </c>
      <c r="H380" t="str">
        <f t="shared" si="20"/>
        <v>MAG</v>
      </c>
      <c r="I380" s="1">
        <f t="shared" si="21"/>
        <v>33725</v>
      </c>
      <c r="J380">
        <v>2300</v>
      </c>
      <c r="K380" s="2">
        <f t="shared" si="22"/>
        <v>1.19</v>
      </c>
      <c r="L380" s="2" cm="1">
        <f t="array" ref="L380">+_xlfn.XLOOKUP(G380,'Variazioni mese finale'!A$7:A$81,_xlfn.XLOOKUP(H380,'Variazioni mese finale'!B$6:M$6,'Variazioni mese finale'!$B$7:$M$81))</f>
        <v>1.7589999999999999</v>
      </c>
      <c r="M380" s="6">
        <f t="shared" si="23"/>
        <v>2.0932099999999996</v>
      </c>
      <c r="O380" s="2">
        <f>+K380*VLOOKUP(G380,'Indice consumi'!A$2:G$162,7,FALSE)</f>
        <v>4.7826707844003034</v>
      </c>
      <c r="P380" s="2">
        <f>+K380*VLOOKUP(I380,PaperPulpPrice[#All],3,FALSE)/VLOOKUP(I$2,PaperPulpPrice[#All],3,FALSE)</f>
        <v>2.7128626669920832</v>
      </c>
    </row>
    <row r="381" spans="1:16" x14ac:dyDescent="0.35">
      <c r="A381">
        <v>380</v>
      </c>
      <c r="B381" t="s">
        <v>517</v>
      </c>
      <c r="C381" t="s">
        <v>18</v>
      </c>
      <c r="D381" t="s">
        <v>382</v>
      </c>
      <c r="E381" t="s">
        <v>382</v>
      </c>
      <c r="F381" t="s">
        <v>252</v>
      </c>
      <c r="G381">
        <v>1992</v>
      </c>
      <c r="H381" t="str">
        <f t="shared" si="20"/>
        <v>GIU</v>
      </c>
      <c r="I381" s="1">
        <f t="shared" si="21"/>
        <v>33756</v>
      </c>
      <c r="J381">
        <v>2300</v>
      </c>
      <c r="K381" s="2">
        <f t="shared" si="22"/>
        <v>1.19</v>
      </c>
      <c r="L381" s="2" cm="1">
        <f t="array" ref="L381">+_xlfn.XLOOKUP(G381,'Variazioni mese finale'!A$7:A$81,_xlfn.XLOOKUP(H381,'Variazioni mese finale'!B$6:M$6,'Variazioni mese finale'!$B$7:$M$81))</f>
        <v>1.7529999999999999</v>
      </c>
      <c r="M381" s="6">
        <f t="shared" si="23"/>
        <v>2.0860699999999999</v>
      </c>
      <c r="O381" s="2">
        <f>+K381*VLOOKUP(G381,'Indice consumi'!A$2:G$162,7,FALSE)</f>
        <v>4.7826707844003034</v>
      </c>
      <c r="P381" s="2">
        <f>+K381*VLOOKUP(I381,PaperPulpPrice[#All],3,FALSE)/VLOOKUP(I$2,PaperPulpPrice[#All],3,FALSE)</f>
        <v>2.789430913124876</v>
      </c>
    </row>
    <row r="382" spans="1:16" x14ac:dyDescent="0.35">
      <c r="A382">
        <v>381</v>
      </c>
      <c r="B382" t="s">
        <v>518</v>
      </c>
      <c r="C382" t="s">
        <v>30</v>
      </c>
      <c r="D382" t="s">
        <v>382</v>
      </c>
      <c r="E382" t="s">
        <v>382</v>
      </c>
      <c r="F382" t="s">
        <v>519</v>
      </c>
      <c r="G382">
        <v>1992</v>
      </c>
      <c r="H382" t="str">
        <f t="shared" si="20"/>
        <v>LUG</v>
      </c>
      <c r="I382" s="1">
        <f t="shared" si="21"/>
        <v>33786</v>
      </c>
      <c r="J382">
        <v>2300</v>
      </c>
      <c r="K382" s="2">
        <f t="shared" si="22"/>
        <v>1.19</v>
      </c>
      <c r="L382" s="2" cm="1">
        <f t="array" ref="L382">+_xlfn.XLOOKUP(G382,'Variazioni mese finale'!A$7:A$81,_xlfn.XLOOKUP(H382,'Variazioni mese finale'!B$6:M$6,'Variazioni mese finale'!$B$7:$M$81))</f>
        <v>1.75</v>
      </c>
      <c r="M382" s="6">
        <f t="shared" si="23"/>
        <v>2.0825</v>
      </c>
      <c r="O382" s="2">
        <f>+K382*VLOOKUP(G382,'Indice consumi'!A$2:G$162,7,FALSE)</f>
        <v>4.7826707844003034</v>
      </c>
      <c r="P382" s="2">
        <f>+K382*VLOOKUP(I382,PaperPulpPrice[#All],3,FALSE)/VLOOKUP(I$2,PaperPulpPrice[#All],3,FALSE)</f>
        <v>3.0080945550165032</v>
      </c>
    </row>
    <row r="383" spans="1:16" x14ac:dyDescent="0.35">
      <c r="A383">
        <v>382</v>
      </c>
      <c r="B383" t="s">
        <v>520</v>
      </c>
      <c r="C383" t="s">
        <v>50</v>
      </c>
      <c r="D383" t="s">
        <v>382</v>
      </c>
      <c r="E383" t="s">
        <v>382</v>
      </c>
      <c r="F383" t="s">
        <v>430</v>
      </c>
      <c r="G383">
        <v>1992</v>
      </c>
      <c r="H383" t="str">
        <f t="shared" si="20"/>
        <v>AGO</v>
      </c>
      <c r="I383" s="1">
        <f t="shared" si="21"/>
        <v>33817</v>
      </c>
      <c r="J383">
        <v>2300</v>
      </c>
      <c r="K383" s="2">
        <f t="shared" si="22"/>
        <v>1.19</v>
      </c>
      <c r="L383" s="2" cm="1">
        <f t="array" ref="L383">+_xlfn.XLOOKUP(G383,'Variazioni mese finale'!A$7:A$81,_xlfn.XLOOKUP(H383,'Variazioni mese finale'!B$6:M$6,'Variazioni mese finale'!$B$7:$M$81))</f>
        <v>1.7490000000000001</v>
      </c>
      <c r="M383" s="6">
        <f t="shared" si="23"/>
        <v>2.0813100000000002</v>
      </c>
      <c r="O383" s="2">
        <f>+K383*VLOOKUP(G383,'Indice consumi'!A$2:G$162,7,FALSE)</f>
        <v>4.7826707844003034</v>
      </c>
      <c r="P383" s="2">
        <f>+K383*VLOOKUP(I383,PaperPulpPrice[#All],3,FALSE)/VLOOKUP(I$2,PaperPulpPrice[#All],3,FALSE)</f>
        <v>3.0851499526994286</v>
      </c>
    </row>
    <row r="384" spans="1:16" x14ac:dyDescent="0.35">
      <c r="A384">
        <v>383</v>
      </c>
      <c r="B384" t="s">
        <v>521</v>
      </c>
      <c r="C384" t="s">
        <v>20</v>
      </c>
      <c r="D384" t="s">
        <v>382</v>
      </c>
      <c r="E384" t="s">
        <v>382</v>
      </c>
      <c r="F384" t="s">
        <v>430</v>
      </c>
      <c r="G384">
        <v>1992</v>
      </c>
      <c r="H384" t="str">
        <f t="shared" si="20"/>
        <v>SET</v>
      </c>
      <c r="I384" s="1">
        <f t="shared" si="21"/>
        <v>33848</v>
      </c>
      <c r="J384">
        <v>2300</v>
      </c>
      <c r="K384" s="2">
        <f t="shared" si="22"/>
        <v>1.19</v>
      </c>
      <c r="L384" s="2" cm="1">
        <f t="array" ref="L384">+_xlfn.XLOOKUP(G384,'Variazioni mese finale'!A$7:A$81,_xlfn.XLOOKUP(H384,'Variazioni mese finale'!B$6:M$6,'Variazioni mese finale'!$B$7:$M$81))</f>
        <v>1.7430000000000001</v>
      </c>
      <c r="M384" s="6">
        <f t="shared" si="23"/>
        <v>2.0741700000000001</v>
      </c>
      <c r="O384" s="2">
        <f>+K384*VLOOKUP(G384,'Indice consumi'!A$2:G$162,7,FALSE)</f>
        <v>4.7826707844003034</v>
      </c>
      <c r="P384" s="2">
        <f>+K384*VLOOKUP(I384,PaperPulpPrice[#All],3,FALSE)/VLOOKUP(I$2,PaperPulpPrice[#All],3,FALSE)</f>
        <v>2.9050143303650602</v>
      </c>
    </row>
    <row r="385" spans="1:16" x14ac:dyDescent="0.35">
      <c r="A385">
        <v>384</v>
      </c>
      <c r="B385" t="s">
        <v>522</v>
      </c>
      <c r="C385" t="s">
        <v>7</v>
      </c>
      <c r="D385" t="s">
        <v>382</v>
      </c>
      <c r="E385" t="s">
        <v>382</v>
      </c>
      <c r="F385" t="s">
        <v>523</v>
      </c>
      <c r="G385">
        <v>1992</v>
      </c>
      <c r="H385" t="str">
        <f t="shared" si="20"/>
        <v>OTT</v>
      </c>
      <c r="I385" s="1">
        <f t="shared" si="21"/>
        <v>33878</v>
      </c>
      <c r="J385">
        <v>2300</v>
      </c>
      <c r="K385" s="2">
        <f t="shared" si="22"/>
        <v>1.19</v>
      </c>
      <c r="L385" s="2" cm="1">
        <f t="array" ref="L385">+_xlfn.XLOOKUP(G385,'Variazioni mese finale'!A$7:A$81,_xlfn.XLOOKUP(H385,'Variazioni mese finale'!B$6:M$6,'Variazioni mese finale'!$B$7:$M$81))</f>
        <v>1.7330000000000001</v>
      </c>
      <c r="M385" s="6">
        <f t="shared" si="23"/>
        <v>2.0622699999999998</v>
      </c>
      <c r="O385" s="2">
        <f>+K385*VLOOKUP(G385,'Indice consumi'!A$2:G$162,7,FALSE)</f>
        <v>4.7826707844003034</v>
      </c>
      <c r="P385" s="2">
        <f>+K385*VLOOKUP(I385,PaperPulpPrice[#All],3,FALSE)/VLOOKUP(I$2,PaperPulpPrice[#All],3,FALSE)</f>
        <v>2.562315666061767</v>
      </c>
    </row>
    <row r="386" spans="1:16" x14ac:dyDescent="0.35">
      <c r="A386">
        <v>385</v>
      </c>
      <c r="B386" t="s">
        <v>524</v>
      </c>
      <c r="C386" t="s">
        <v>33</v>
      </c>
      <c r="D386" t="s">
        <v>382</v>
      </c>
      <c r="E386" t="s">
        <v>382</v>
      </c>
      <c r="F386" t="s">
        <v>134</v>
      </c>
      <c r="G386">
        <v>1992</v>
      </c>
      <c r="H386" t="str">
        <f t="shared" si="20"/>
        <v>NOV</v>
      </c>
      <c r="I386" s="1">
        <f t="shared" si="21"/>
        <v>33909</v>
      </c>
      <c r="J386">
        <v>2300</v>
      </c>
      <c r="K386" s="2">
        <f t="shared" si="22"/>
        <v>1.19</v>
      </c>
      <c r="L386" s="2" cm="1">
        <f t="array" ref="L386">+_xlfn.XLOOKUP(G386,'Variazioni mese finale'!A$7:A$81,_xlfn.XLOOKUP(H386,'Variazioni mese finale'!B$6:M$6,'Variazioni mese finale'!$B$7:$M$81))</f>
        <v>1.7230000000000001</v>
      </c>
      <c r="M386" s="6">
        <f t="shared" si="23"/>
        <v>2.05037</v>
      </c>
      <c r="O386" s="2">
        <f>+K386*VLOOKUP(G386,'Indice consumi'!A$2:G$162,7,FALSE)</f>
        <v>4.7826707844003034</v>
      </c>
      <c r="P386" s="2">
        <f>+K386*VLOOKUP(I386,PaperPulpPrice[#All],3,FALSE)/VLOOKUP(I$2,PaperPulpPrice[#All],3,FALSE)</f>
        <v>2.3704555920744994</v>
      </c>
    </row>
    <row r="387" spans="1:16" x14ac:dyDescent="0.35">
      <c r="A387">
        <v>386</v>
      </c>
      <c r="B387" t="s">
        <v>525</v>
      </c>
      <c r="C387" t="s">
        <v>11</v>
      </c>
      <c r="D387" t="s">
        <v>382</v>
      </c>
      <c r="E387" t="s">
        <v>382</v>
      </c>
      <c r="F387" t="s">
        <v>134</v>
      </c>
      <c r="G387">
        <v>1992</v>
      </c>
      <c r="H387" t="str">
        <f t="shared" ref="H387:H450" si="24">+UPPER(TEXT(I387,"MMM"))</f>
        <v>DIC</v>
      </c>
      <c r="I387" s="1">
        <f t="shared" ref="I387:I450" si="25">+VALUE(CONCATENATE("01-",C387,"-",G387))</f>
        <v>33939</v>
      </c>
      <c r="J387">
        <v>2300</v>
      </c>
      <c r="K387" s="2">
        <f t="shared" ref="K387:K450" si="26">+ROUND(IF(I387&lt;I$496,J387/1936.27,J387),2)</f>
        <v>1.19</v>
      </c>
      <c r="L387" s="2" cm="1">
        <f t="array" ref="L387">+_xlfn.XLOOKUP(G387,'Variazioni mese finale'!A$7:A$81,_xlfn.XLOOKUP(H387,'Variazioni mese finale'!B$6:M$6,'Variazioni mese finale'!$B$7:$M$81))</f>
        <v>1.72</v>
      </c>
      <c r="M387" s="6">
        <f t="shared" ref="M387:M450" si="27">+L387*K387</f>
        <v>2.0467999999999997</v>
      </c>
      <c r="O387" s="2">
        <f>+K387*VLOOKUP(G387,'Indice consumi'!A$2:G$162,7,FALSE)</f>
        <v>4.7826707844003034</v>
      </c>
      <c r="P387" s="2">
        <f>+K387*VLOOKUP(I387,PaperPulpPrice[#All],3,FALSE)/VLOOKUP(I$2,PaperPulpPrice[#All],3,FALSE)</f>
        <v>2.2195545434953967</v>
      </c>
    </row>
    <row r="388" spans="1:16" x14ac:dyDescent="0.35">
      <c r="A388">
        <v>387</v>
      </c>
      <c r="B388" t="s">
        <v>526</v>
      </c>
      <c r="C388" t="s">
        <v>22</v>
      </c>
      <c r="D388" t="s">
        <v>527</v>
      </c>
      <c r="E388" t="s">
        <v>528</v>
      </c>
      <c r="F388" t="s">
        <v>529</v>
      </c>
      <c r="G388">
        <v>1993</v>
      </c>
      <c r="H388" t="str">
        <f t="shared" si="24"/>
        <v>GEN</v>
      </c>
      <c r="I388" s="1">
        <f t="shared" si="25"/>
        <v>33970</v>
      </c>
      <c r="J388">
        <v>2300</v>
      </c>
      <c r="K388" s="2">
        <f t="shared" si="26"/>
        <v>1.19</v>
      </c>
      <c r="L388" s="2" cm="1">
        <f t="array" ref="L388">+_xlfn.XLOOKUP(G388,'Variazioni mese finale'!A$7:A$81,_xlfn.XLOOKUP(H388,'Variazioni mese finale'!B$6:M$6,'Variazioni mese finale'!$B$7:$M$81))</f>
        <v>1.714</v>
      </c>
      <c r="M388" s="6">
        <f t="shared" si="27"/>
        <v>2.03966</v>
      </c>
      <c r="O388" s="2">
        <f>+K388*VLOOKUP(G388,'Indice consumi'!A$2:G$162,7,FALSE)</f>
        <v>4.6923654994594814</v>
      </c>
      <c r="P388" s="2">
        <f>+K388*VLOOKUP(I388,PaperPulpPrice[#All],3,FALSE)/VLOOKUP(I$2,PaperPulpPrice[#All],3,FALSE)</f>
        <v>2.056377781177309</v>
      </c>
    </row>
    <row r="389" spans="1:16" x14ac:dyDescent="0.35">
      <c r="A389">
        <v>388</v>
      </c>
      <c r="B389" t="s">
        <v>530</v>
      </c>
      <c r="C389" t="s">
        <v>14</v>
      </c>
      <c r="D389" t="s">
        <v>251</v>
      </c>
      <c r="E389" t="s">
        <v>251</v>
      </c>
      <c r="F389" t="s">
        <v>146</v>
      </c>
      <c r="G389">
        <v>1993</v>
      </c>
      <c r="H389" t="str">
        <f t="shared" si="24"/>
        <v>FEB</v>
      </c>
      <c r="I389" s="1">
        <f t="shared" si="25"/>
        <v>34001</v>
      </c>
      <c r="J389">
        <v>2300</v>
      </c>
      <c r="K389" s="2">
        <f t="shared" si="26"/>
        <v>1.19</v>
      </c>
      <c r="L389" s="2" cm="1">
        <f t="array" ref="L389">+_xlfn.XLOOKUP(G389,'Variazioni mese finale'!A$7:A$81,_xlfn.XLOOKUP(H389,'Variazioni mese finale'!B$6:M$6,'Variazioni mese finale'!$B$7:$M$81))</f>
        <v>1.7070000000000001</v>
      </c>
      <c r="M389" s="6">
        <f t="shared" si="27"/>
        <v>2.0313300000000001</v>
      </c>
      <c r="O389" s="2">
        <f>+K389*VLOOKUP(G389,'Indice consumi'!A$2:G$162,7,FALSE)</f>
        <v>4.6923654994594814</v>
      </c>
      <c r="P389" s="2">
        <f>+K389*VLOOKUP(I389,PaperPulpPrice[#All],3,FALSE)/VLOOKUP(I$2,PaperPulpPrice[#All],3,FALSE)</f>
        <v>1.9183115604101493</v>
      </c>
    </row>
    <row r="390" spans="1:16" x14ac:dyDescent="0.35">
      <c r="A390">
        <v>389</v>
      </c>
      <c r="B390" t="s">
        <v>531</v>
      </c>
      <c r="C390" t="s">
        <v>24</v>
      </c>
      <c r="D390" t="s">
        <v>251</v>
      </c>
      <c r="E390" t="s">
        <v>251</v>
      </c>
      <c r="F390" t="s">
        <v>146</v>
      </c>
      <c r="G390">
        <v>1993</v>
      </c>
      <c r="H390" t="str">
        <f t="shared" si="24"/>
        <v>MAR</v>
      </c>
      <c r="I390" s="1">
        <f t="shared" si="25"/>
        <v>34029</v>
      </c>
      <c r="J390">
        <v>2300</v>
      </c>
      <c r="K390" s="2">
        <f t="shared" si="26"/>
        <v>1.19</v>
      </c>
      <c r="L390" s="2" cm="1">
        <f t="array" ref="L390">+_xlfn.XLOOKUP(G390,'Variazioni mese finale'!A$7:A$81,_xlfn.XLOOKUP(H390,'Variazioni mese finale'!B$6:M$6,'Variazioni mese finale'!$B$7:$M$81))</f>
        <v>1.704</v>
      </c>
      <c r="M390" s="6">
        <f t="shared" si="27"/>
        <v>2.0277599999999998</v>
      </c>
      <c r="O390" s="2">
        <f>+K390*VLOOKUP(G390,'Indice consumi'!A$2:G$162,7,FALSE)</f>
        <v>4.6923654994594814</v>
      </c>
      <c r="P390" s="2">
        <f>+K390*VLOOKUP(I390,PaperPulpPrice[#All],3,FALSE)/VLOOKUP(I$2,PaperPulpPrice[#All],3,FALSE)</f>
        <v>1.8131354905866846</v>
      </c>
    </row>
    <row r="391" spans="1:16" x14ac:dyDescent="0.35">
      <c r="A391">
        <v>390</v>
      </c>
      <c r="B391" t="s">
        <v>532</v>
      </c>
      <c r="C391" t="s">
        <v>16</v>
      </c>
      <c r="D391" t="s">
        <v>251</v>
      </c>
      <c r="E391" t="s">
        <v>251</v>
      </c>
      <c r="F391" t="s">
        <v>146</v>
      </c>
      <c r="G391">
        <v>1993</v>
      </c>
      <c r="H391" t="str">
        <f t="shared" si="24"/>
        <v>APR</v>
      </c>
      <c r="I391" s="1">
        <f t="shared" si="25"/>
        <v>34060</v>
      </c>
      <c r="J391">
        <v>2300</v>
      </c>
      <c r="K391" s="2">
        <f t="shared" si="26"/>
        <v>1.19</v>
      </c>
      <c r="L391" s="2" cm="1">
        <f t="array" ref="L391">+_xlfn.XLOOKUP(G391,'Variazioni mese finale'!A$7:A$81,_xlfn.XLOOKUP(H391,'Variazioni mese finale'!B$6:M$6,'Variazioni mese finale'!$B$7:$M$81))</f>
        <v>1.6970000000000001</v>
      </c>
      <c r="M391" s="6">
        <f t="shared" si="27"/>
        <v>2.0194299999999998</v>
      </c>
      <c r="O391" s="2">
        <f>+K391*VLOOKUP(G391,'Indice consumi'!A$2:G$162,7,FALSE)</f>
        <v>4.6923654994594814</v>
      </c>
      <c r="P391" s="2">
        <f>+K391*VLOOKUP(I391,PaperPulpPrice[#All],3,FALSE)/VLOOKUP(I$2,PaperPulpPrice[#All],3,FALSE)</f>
        <v>1.9010103906304738</v>
      </c>
    </row>
    <row r="392" spans="1:16" x14ac:dyDescent="0.35">
      <c r="A392">
        <v>391</v>
      </c>
      <c r="B392" t="s">
        <v>533</v>
      </c>
      <c r="C392" t="s">
        <v>27</v>
      </c>
      <c r="D392" t="s">
        <v>251</v>
      </c>
      <c r="E392" t="s">
        <v>251</v>
      </c>
      <c r="F392" t="s">
        <v>146</v>
      </c>
      <c r="G392">
        <v>1993</v>
      </c>
      <c r="H392" t="str">
        <f t="shared" si="24"/>
        <v>MAG</v>
      </c>
      <c r="I392" s="1">
        <f t="shared" si="25"/>
        <v>34090</v>
      </c>
      <c r="J392">
        <v>2300</v>
      </c>
      <c r="K392" s="2">
        <f t="shared" si="26"/>
        <v>1.19</v>
      </c>
      <c r="L392" s="2" cm="1">
        <f t="array" ref="L392">+_xlfn.XLOOKUP(G392,'Variazioni mese finale'!A$7:A$81,_xlfn.XLOOKUP(H392,'Variazioni mese finale'!B$6:M$6,'Variazioni mese finale'!$B$7:$M$81))</f>
        <v>1.6910000000000001</v>
      </c>
      <c r="M392" s="6">
        <f t="shared" si="27"/>
        <v>2.0122900000000001</v>
      </c>
      <c r="O392" s="2">
        <f>+K392*VLOOKUP(G392,'Indice consumi'!A$2:G$162,7,FALSE)</f>
        <v>4.6923654994594814</v>
      </c>
      <c r="P392" s="2">
        <f>+K392*VLOOKUP(I392,PaperPulpPrice[#All],3,FALSE)/VLOOKUP(I$2,PaperPulpPrice[#All],3,FALSE)</f>
        <v>1.9891475405537482</v>
      </c>
    </row>
    <row r="393" spans="1:16" x14ac:dyDescent="0.35">
      <c r="A393">
        <v>392</v>
      </c>
      <c r="B393" t="s">
        <v>534</v>
      </c>
      <c r="C393" t="s">
        <v>18</v>
      </c>
      <c r="D393" t="s">
        <v>251</v>
      </c>
      <c r="E393" t="s">
        <v>251</v>
      </c>
      <c r="F393" t="s">
        <v>146</v>
      </c>
      <c r="G393">
        <v>1993</v>
      </c>
      <c r="H393" t="str">
        <f t="shared" si="24"/>
        <v>GIU</v>
      </c>
      <c r="I393" s="1">
        <f t="shared" si="25"/>
        <v>34121</v>
      </c>
      <c r="J393">
        <v>2500</v>
      </c>
      <c r="K393" s="2">
        <f t="shared" si="26"/>
        <v>1.29</v>
      </c>
      <c r="L393" s="2" cm="1">
        <f t="array" ref="L393">+_xlfn.XLOOKUP(G393,'Variazioni mese finale'!A$7:A$81,_xlfn.XLOOKUP(H393,'Variazioni mese finale'!B$6:M$6,'Variazioni mese finale'!$B$7:$M$81))</f>
        <v>1.6830000000000001</v>
      </c>
      <c r="M393" s="6">
        <f t="shared" si="27"/>
        <v>2.1710700000000003</v>
      </c>
      <c r="O393" s="2">
        <f>+K393*VLOOKUP(G393,'Indice consumi'!A$2:G$162,7,FALSE)</f>
        <v>5.0866819279854889</v>
      </c>
      <c r="P393" s="2">
        <f>+K393*VLOOKUP(I393,PaperPulpPrice[#All],3,FALSE)/VLOOKUP(I$2,PaperPulpPrice[#All],3,FALSE)</f>
        <v>2.113442276184442</v>
      </c>
    </row>
    <row r="394" spans="1:16" x14ac:dyDescent="0.35">
      <c r="A394">
        <v>393</v>
      </c>
      <c r="B394" t="s">
        <v>535</v>
      </c>
      <c r="C394" t="s">
        <v>30</v>
      </c>
      <c r="D394" t="s">
        <v>382</v>
      </c>
      <c r="E394" t="s">
        <v>382</v>
      </c>
      <c r="F394" t="s">
        <v>403</v>
      </c>
      <c r="G394">
        <v>1993</v>
      </c>
      <c r="H394" t="str">
        <f t="shared" si="24"/>
        <v>LUG</v>
      </c>
      <c r="I394" s="1">
        <f t="shared" si="25"/>
        <v>34151</v>
      </c>
      <c r="J394">
        <v>2500</v>
      </c>
      <c r="K394" s="2">
        <f t="shared" si="26"/>
        <v>1.29</v>
      </c>
      <c r="L394" s="2" cm="1">
        <f t="array" ref="L394">+_xlfn.XLOOKUP(G394,'Variazioni mese finale'!A$7:A$81,_xlfn.XLOOKUP(H394,'Variazioni mese finale'!B$6:M$6,'Variazioni mese finale'!$B$7:$M$81))</f>
        <v>1.6759999999999999</v>
      </c>
      <c r="M394" s="6">
        <f t="shared" si="27"/>
        <v>2.1620400000000002</v>
      </c>
      <c r="O394" s="2">
        <f>+K394*VLOOKUP(G394,'Indice consumi'!A$2:G$162,7,FALSE)</f>
        <v>5.0866819279854889</v>
      </c>
      <c r="P394" s="2">
        <f>+K394*VLOOKUP(I394,PaperPulpPrice[#All],3,FALSE)/VLOOKUP(I$2,PaperPulpPrice[#All],3,FALSE)</f>
        <v>1.9632349707593553</v>
      </c>
    </row>
    <row r="395" spans="1:16" x14ac:dyDescent="0.35">
      <c r="A395">
        <v>394</v>
      </c>
      <c r="B395" t="s">
        <v>536</v>
      </c>
      <c r="C395" t="s">
        <v>50</v>
      </c>
      <c r="D395" t="s">
        <v>382</v>
      </c>
      <c r="E395" t="s">
        <v>382</v>
      </c>
      <c r="F395" t="s">
        <v>403</v>
      </c>
      <c r="G395">
        <v>1993</v>
      </c>
      <c r="H395" t="str">
        <f t="shared" si="24"/>
        <v>AGO</v>
      </c>
      <c r="I395" s="1">
        <f t="shared" si="25"/>
        <v>34182</v>
      </c>
      <c r="J395">
        <v>2500</v>
      </c>
      <c r="K395" s="2">
        <f t="shared" si="26"/>
        <v>1.29</v>
      </c>
      <c r="L395" s="2" cm="1">
        <f t="array" ref="L395">+_xlfn.XLOOKUP(G395,'Variazioni mese finale'!A$7:A$81,_xlfn.XLOOKUP(H395,'Variazioni mese finale'!B$6:M$6,'Variazioni mese finale'!$B$7:$M$81))</f>
        <v>1.675</v>
      </c>
      <c r="M395" s="6">
        <f t="shared" si="27"/>
        <v>2.1607500000000002</v>
      </c>
      <c r="O395" s="2">
        <f>+K395*VLOOKUP(G395,'Indice consumi'!A$2:G$162,7,FALSE)</f>
        <v>5.0866819279854889</v>
      </c>
      <c r="P395" s="2">
        <f>+K395*VLOOKUP(I395,PaperPulpPrice[#All],3,FALSE)/VLOOKUP(I$2,PaperPulpPrice[#All],3,FALSE)</f>
        <v>1.8990559541433558</v>
      </c>
    </row>
    <row r="396" spans="1:16" x14ac:dyDescent="0.35">
      <c r="A396">
        <v>395</v>
      </c>
      <c r="B396" t="s">
        <v>537</v>
      </c>
      <c r="C396" t="s">
        <v>20</v>
      </c>
      <c r="D396" t="s">
        <v>382</v>
      </c>
      <c r="E396" t="s">
        <v>382</v>
      </c>
      <c r="F396" t="s">
        <v>444</v>
      </c>
      <c r="G396">
        <v>1993</v>
      </c>
      <c r="H396" t="str">
        <f t="shared" si="24"/>
        <v>SET</v>
      </c>
      <c r="I396" s="1">
        <f t="shared" si="25"/>
        <v>34213</v>
      </c>
      <c r="J396">
        <v>2500</v>
      </c>
      <c r="K396" s="2">
        <f t="shared" si="26"/>
        <v>1.29</v>
      </c>
      <c r="L396" s="2" cm="1">
        <f t="array" ref="L396">+_xlfn.XLOOKUP(G396,'Variazioni mese finale'!A$7:A$81,_xlfn.XLOOKUP(H396,'Variazioni mese finale'!B$6:M$6,'Variazioni mese finale'!$B$7:$M$81))</f>
        <v>1.673</v>
      </c>
      <c r="M396" s="6">
        <f t="shared" si="27"/>
        <v>2.1581700000000001</v>
      </c>
      <c r="O396" s="2">
        <f>+K396*VLOOKUP(G396,'Indice consumi'!A$2:G$162,7,FALSE)</f>
        <v>5.0866819279854889</v>
      </c>
      <c r="P396" s="2">
        <f>+K396*VLOOKUP(I396,PaperPulpPrice[#All],3,FALSE)/VLOOKUP(I$2,PaperPulpPrice[#All],3,FALSE)</f>
        <v>1.9307109733886842</v>
      </c>
    </row>
    <row r="397" spans="1:16" x14ac:dyDescent="0.35">
      <c r="A397">
        <v>396</v>
      </c>
      <c r="B397" t="s">
        <v>538</v>
      </c>
      <c r="C397" t="s">
        <v>7</v>
      </c>
      <c r="D397" t="s">
        <v>382</v>
      </c>
      <c r="E397" t="s">
        <v>382</v>
      </c>
      <c r="F397" t="s">
        <v>354</v>
      </c>
      <c r="G397">
        <v>1993</v>
      </c>
      <c r="H397" t="str">
        <f t="shared" si="24"/>
        <v>OTT</v>
      </c>
      <c r="I397" s="1">
        <f t="shared" si="25"/>
        <v>34243</v>
      </c>
      <c r="J397">
        <v>2500</v>
      </c>
      <c r="K397" s="2">
        <f t="shared" si="26"/>
        <v>1.29</v>
      </c>
      <c r="L397" s="2" cm="1">
        <f t="array" ref="L397">+_xlfn.XLOOKUP(G397,'Variazioni mese finale'!A$7:A$81,_xlfn.XLOOKUP(H397,'Variazioni mese finale'!B$6:M$6,'Variazioni mese finale'!$B$7:$M$81))</f>
        <v>1.6619999999999999</v>
      </c>
      <c r="M397" s="6">
        <f t="shared" si="27"/>
        <v>2.14398</v>
      </c>
      <c r="O397" s="2">
        <f>+K397*VLOOKUP(G397,'Indice consumi'!A$2:G$162,7,FALSE)</f>
        <v>5.0866819279854889</v>
      </c>
      <c r="P397" s="2">
        <f>+K397*VLOOKUP(I397,PaperPulpPrice[#All],3,FALSE)/VLOOKUP(I$2,PaperPulpPrice[#All],3,FALSE)</f>
        <v>1.8502707411520831</v>
      </c>
    </row>
    <row r="398" spans="1:16" x14ac:dyDescent="0.35">
      <c r="A398">
        <v>397</v>
      </c>
      <c r="B398" t="s">
        <v>539</v>
      </c>
      <c r="C398" t="s">
        <v>33</v>
      </c>
      <c r="D398" t="s">
        <v>382</v>
      </c>
      <c r="E398" t="s">
        <v>382</v>
      </c>
      <c r="F398" t="s">
        <v>540</v>
      </c>
      <c r="G398">
        <v>1993</v>
      </c>
      <c r="H398" t="str">
        <f t="shared" si="24"/>
        <v>NOV</v>
      </c>
      <c r="I398" s="1">
        <f t="shared" si="25"/>
        <v>34274</v>
      </c>
      <c r="J398">
        <v>2500</v>
      </c>
      <c r="K398" s="2">
        <f t="shared" si="26"/>
        <v>1.29</v>
      </c>
      <c r="L398" s="2" cm="1">
        <f t="array" ref="L398">+_xlfn.XLOOKUP(G398,'Variazioni mese finale'!A$7:A$81,_xlfn.XLOOKUP(H398,'Variazioni mese finale'!B$6:M$6,'Variazioni mese finale'!$B$7:$M$81))</f>
        <v>1.6539999999999999</v>
      </c>
      <c r="M398" s="6">
        <f t="shared" si="27"/>
        <v>2.1336599999999999</v>
      </c>
      <c r="O398" s="2">
        <f>+K398*VLOOKUP(G398,'Indice consumi'!A$2:G$162,7,FALSE)</f>
        <v>5.0866819279854889</v>
      </c>
      <c r="P398" s="2">
        <f>+K398*VLOOKUP(I398,PaperPulpPrice[#All],3,FALSE)/VLOOKUP(I$2,PaperPulpPrice[#All],3,FALSE)</f>
        <v>1.7612742560941537</v>
      </c>
    </row>
    <row r="399" spans="1:16" x14ac:dyDescent="0.35">
      <c r="A399">
        <v>398</v>
      </c>
      <c r="B399" t="s">
        <v>541</v>
      </c>
      <c r="C399" t="s">
        <v>11</v>
      </c>
      <c r="D399" t="s">
        <v>382</v>
      </c>
      <c r="E399" t="s">
        <v>382</v>
      </c>
      <c r="F399" t="s">
        <v>422</v>
      </c>
      <c r="G399">
        <v>1993</v>
      </c>
      <c r="H399" t="str">
        <f t="shared" si="24"/>
        <v>DIC</v>
      </c>
      <c r="I399" s="1">
        <f t="shared" si="25"/>
        <v>34304</v>
      </c>
      <c r="J399">
        <v>2500</v>
      </c>
      <c r="K399" s="2">
        <f t="shared" si="26"/>
        <v>1.29</v>
      </c>
      <c r="L399" s="2" cm="1">
        <f t="array" ref="L399">+_xlfn.XLOOKUP(G399,'Variazioni mese finale'!A$7:A$81,_xlfn.XLOOKUP(H399,'Variazioni mese finale'!B$6:M$6,'Variazioni mese finale'!$B$7:$M$81))</f>
        <v>1.6539999999999999</v>
      </c>
      <c r="M399" s="6">
        <f t="shared" si="27"/>
        <v>2.1336599999999999</v>
      </c>
      <c r="O399" s="2">
        <f>+K399*VLOOKUP(G399,'Indice consumi'!A$2:G$162,7,FALSE)</f>
        <v>5.0866819279854889</v>
      </c>
      <c r="P399" s="2">
        <f>+K399*VLOOKUP(I399,PaperPulpPrice[#All],3,FALSE)/VLOOKUP(I$2,PaperPulpPrice[#All],3,FALSE)</f>
        <v>1.7349324364550713</v>
      </c>
    </row>
    <row r="400" spans="1:16" x14ac:dyDescent="0.35">
      <c r="A400">
        <v>399</v>
      </c>
      <c r="B400" t="s">
        <v>542</v>
      </c>
      <c r="C400" t="s">
        <v>22</v>
      </c>
      <c r="D400" t="s">
        <v>382</v>
      </c>
      <c r="E400" t="s">
        <v>382</v>
      </c>
      <c r="F400" t="s">
        <v>543</v>
      </c>
      <c r="G400">
        <v>1994</v>
      </c>
      <c r="H400" t="str">
        <f t="shared" si="24"/>
        <v>GEN</v>
      </c>
      <c r="I400" s="1">
        <f t="shared" si="25"/>
        <v>34335</v>
      </c>
      <c r="J400">
        <v>2500</v>
      </c>
      <c r="K400" s="2">
        <f t="shared" si="26"/>
        <v>1.29</v>
      </c>
      <c r="L400" s="2" cm="1">
        <f t="array" ref="L400">+_xlfn.XLOOKUP(G400,'Variazioni mese finale'!A$7:A$81,_xlfn.XLOOKUP(H400,'Variazioni mese finale'!B$6:M$6,'Variazioni mese finale'!$B$7:$M$81))</f>
        <v>1.645</v>
      </c>
      <c r="M400" s="6">
        <f t="shared" si="27"/>
        <v>2.1220500000000002</v>
      </c>
      <c r="O400" s="2">
        <f>+K400*VLOOKUP(G400,'Indice consumi'!A$2:G$162,7,FALSE)</f>
        <v>5.2217028735653876</v>
      </c>
      <c r="P400" s="2">
        <f>+K400*VLOOKUP(I400,PaperPulpPrice[#All],3,FALSE)/VLOOKUP(I$2,PaperPulpPrice[#All],3,FALSE)</f>
        <v>1.7640110736771111</v>
      </c>
    </row>
    <row r="401" spans="1:18" x14ac:dyDescent="0.35">
      <c r="A401">
        <v>400</v>
      </c>
      <c r="B401" t="s">
        <v>544</v>
      </c>
      <c r="C401" t="s">
        <v>14</v>
      </c>
      <c r="D401" t="s">
        <v>382</v>
      </c>
      <c r="E401" t="s">
        <v>382</v>
      </c>
      <c r="F401" t="s">
        <v>9</v>
      </c>
      <c r="G401">
        <v>1994</v>
      </c>
      <c r="H401" t="str">
        <f t="shared" si="24"/>
        <v>FEB</v>
      </c>
      <c r="I401" s="1">
        <f t="shared" si="25"/>
        <v>34366</v>
      </c>
      <c r="J401">
        <v>2500</v>
      </c>
      <c r="K401" s="2">
        <f t="shared" si="26"/>
        <v>1.29</v>
      </c>
      <c r="L401" s="2" cm="1">
        <f t="array" ref="L401">+_xlfn.XLOOKUP(G401,'Variazioni mese finale'!A$7:A$81,_xlfn.XLOOKUP(H401,'Variazioni mese finale'!B$6:M$6,'Variazioni mese finale'!$B$7:$M$81))</f>
        <v>1.639</v>
      </c>
      <c r="M401" s="6">
        <f t="shared" si="27"/>
        <v>2.1143100000000001</v>
      </c>
      <c r="O401" s="2">
        <f>+K401*VLOOKUP(G401,'Indice consumi'!A$2:G$162,7,FALSE)</f>
        <v>5.2217028735653876</v>
      </c>
      <c r="P401" s="2">
        <f>+K401*VLOOKUP(I401,PaperPulpPrice[#All],3,FALSE)/VLOOKUP(I$2,PaperPulpPrice[#All],3,FALSE)</f>
        <v>1.7827042132368749</v>
      </c>
    </row>
    <row r="402" spans="1:18" x14ac:dyDescent="0.35">
      <c r="A402">
        <v>401</v>
      </c>
      <c r="B402" t="s">
        <v>545</v>
      </c>
      <c r="C402" t="s">
        <v>24</v>
      </c>
      <c r="D402" t="s">
        <v>546</v>
      </c>
      <c r="E402" t="s">
        <v>546</v>
      </c>
      <c r="F402" t="s">
        <v>252</v>
      </c>
      <c r="G402">
        <v>1994</v>
      </c>
      <c r="H402" t="str">
        <f t="shared" si="24"/>
        <v>MAR</v>
      </c>
      <c r="I402" s="1">
        <f t="shared" si="25"/>
        <v>34394</v>
      </c>
      <c r="J402">
        <v>2500</v>
      </c>
      <c r="K402" s="2">
        <f t="shared" si="26"/>
        <v>1.29</v>
      </c>
      <c r="L402" s="2" cm="1">
        <f t="array" ref="L402">+_xlfn.XLOOKUP(G402,'Variazioni mese finale'!A$7:A$81,_xlfn.XLOOKUP(H402,'Variazioni mese finale'!B$6:M$6,'Variazioni mese finale'!$B$7:$M$81))</f>
        <v>1.6359999999999999</v>
      </c>
      <c r="M402" s="6">
        <f t="shared" si="27"/>
        <v>2.1104400000000001</v>
      </c>
      <c r="O402" s="2">
        <f>+K402*VLOOKUP(G402,'Indice consumi'!A$2:G$162,7,FALSE)</f>
        <v>5.2217028735653876</v>
      </c>
      <c r="P402" s="2">
        <f>+K402*VLOOKUP(I402,PaperPulpPrice[#All],3,FALSE)/VLOOKUP(I$2,PaperPulpPrice[#All],3,FALSE)</f>
        <v>1.8421115233255152</v>
      </c>
    </row>
    <row r="403" spans="1:18" x14ac:dyDescent="0.35">
      <c r="A403">
        <v>402</v>
      </c>
      <c r="B403" t="s">
        <v>547</v>
      </c>
      <c r="C403" t="s">
        <v>16</v>
      </c>
      <c r="D403" t="s">
        <v>546</v>
      </c>
      <c r="E403" t="s">
        <v>546</v>
      </c>
      <c r="F403" t="s">
        <v>252</v>
      </c>
      <c r="G403">
        <v>1994</v>
      </c>
      <c r="H403" t="str">
        <f t="shared" si="24"/>
        <v>APR</v>
      </c>
      <c r="I403" s="1">
        <f t="shared" si="25"/>
        <v>34425</v>
      </c>
      <c r="J403">
        <v>2500</v>
      </c>
      <c r="K403" s="2">
        <f t="shared" si="26"/>
        <v>1.29</v>
      </c>
      <c r="L403" s="2" cm="1">
        <f t="array" ref="L403">+_xlfn.XLOOKUP(G403,'Variazioni mese finale'!A$7:A$81,_xlfn.XLOOKUP(H403,'Variazioni mese finale'!B$6:M$6,'Variazioni mese finale'!$B$7:$M$81))</f>
        <v>1.631</v>
      </c>
      <c r="M403" s="6">
        <f t="shared" si="27"/>
        <v>2.10399</v>
      </c>
      <c r="O403" s="2">
        <f>+K403*VLOOKUP(G403,'Indice consumi'!A$2:G$162,7,FALSE)</f>
        <v>5.2217028735653876</v>
      </c>
      <c r="P403" s="2">
        <f>+K403*VLOOKUP(I403,PaperPulpPrice[#All],3,FALSE)/VLOOKUP(I$2,PaperPulpPrice[#All],3,FALSE)</f>
        <v>1.9521942808519075</v>
      </c>
    </row>
    <row r="404" spans="1:18" x14ac:dyDescent="0.35">
      <c r="A404">
        <v>403</v>
      </c>
      <c r="B404" t="s">
        <v>548</v>
      </c>
      <c r="C404" t="s">
        <v>27</v>
      </c>
      <c r="D404" t="s">
        <v>549</v>
      </c>
      <c r="E404" t="s">
        <v>550</v>
      </c>
      <c r="F404" t="s">
        <v>551</v>
      </c>
      <c r="G404">
        <v>1994</v>
      </c>
      <c r="H404" t="str">
        <f t="shared" si="24"/>
        <v>MAG</v>
      </c>
      <c r="I404" s="1">
        <f t="shared" si="25"/>
        <v>34455</v>
      </c>
      <c r="J404">
        <v>2500</v>
      </c>
      <c r="K404" s="2">
        <f t="shared" si="26"/>
        <v>1.29</v>
      </c>
      <c r="L404" s="2" cm="1">
        <f t="array" ref="L404">+_xlfn.XLOOKUP(G404,'Variazioni mese finale'!A$7:A$81,_xlfn.XLOOKUP(H404,'Variazioni mese finale'!B$6:M$6,'Variazioni mese finale'!$B$7:$M$81))</f>
        <v>1.625</v>
      </c>
      <c r="M404" s="6">
        <f t="shared" si="27"/>
        <v>2.0962499999999999</v>
      </c>
      <c r="O404" s="2">
        <f>+K404*VLOOKUP(G404,'Indice consumi'!A$2:G$162,7,FALSE)</f>
        <v>5.2217028735653876</v>
      </c>
      <c r="P404" s="2">
        <f>+K404*VLOOKUP(I404,PaperPulpPrice[#All],3,FALSE)/VLOOKUP(I$2,PaperPulpPrice[#All],3,FALSE)</f>
        <v>2.0191573983166653</v>
      </c>
    </row>
    <row r="405" spans="1:18" x14ac:dyDescent="0.35">
      <c r="A405">
        <v>404</v>
      </c>
      <c r="B405" t="s">
        <v>552</v>
      </c>
      <c r="C405" t="s">
        <v>18</v>
      </c>
      <c r="D405" t="s">
        <v>553</v>
      </c>
      <c r="E405" t="s">
        <v>553</v>
      </c>
      <c r="F405" t="s">
        <v>422</v>
      </c>
      <c r="G405">
        <v>1994</v>
      </c>
      <c r="H405" t="str">
        <f t="shared" si="24"/>
        <v>GIU</v>
      </c>
      <c r="I405" s="1">
        <f t="shared" si="25"/>
        <v>34486</v>
      </c>
      <c r="J405">
        <v>2500</v>
      </c>
      <c r="K405" s="2">
        <f t="shared" si="26"/>
        <v>1.29</v>
      </c>
      <c r="L405" s="2" cm="1">
        <f t="array" ref="L405">+_xlfn.XLOOKUP(G405,'Variazioni mese finale'!A$7:A$81,_xlfn.XLOOKUP(H405,'Variazioni mese finale'!B$6:M$6,'Variazioni mese finale'!$B$7:$M$81))</f>
        <v>1.6220000000000001</v>
      </c>
      <c r="M405" s="6">
        <f t="shared" si="27"/>
        <v>2.0923800000000004</v>
      </c>
      <c r="O405" s="2">
        <f>+K405*VLOOKUP(G405,'Indice consumi'!A$2:G$162,7,FALSE)</f>
        <v>5.2217028735653876</v>
      </c>
      <c r="P405" s="2">
        <f>+K405*VLOOKUP(I405,PaperPulpPrice[#All],3,FALSE)/VLOOKUP(I$2,PaperPulpPrice[#All],3,FALSE)</f>
        <v>2.1013546173456228</v>
      </c>
    </row>
    <row r="406" spans="1:18" x14ac:dyDescent="0.35">
      <c r="A406">
        <v>405</v>
      </c>
      <c r="B406" t="s">
        <v>554</v>
      </c>
      <c r="C406" t="s">
        <v>30</v>
      </c>
      <c r="D406" t="s">
        <v>555</v>
      </c>
      <c r="E406" t="s">
        <v>555</v>
      </c>
      <c r="F406" t="s">
        <v>426</v>
      </c>
      <c r="G406">
        <v>1994</v>
      </c>
      <c r="H406" t="str">
        <f t="shared" si="24"/>
        <v>LUG</v>
      </c>
      <c r="I406" s="1">
        <f t="shared" si="25"/>
        <v>34516</v>
      </c>
      <c r="J406">
        <v>2500</v>
      </c>
      <c r="K406" s="2">
        <f t="shared" si="26"/>
        <v>1.29</v>
      </c>
      <c r="L406" s="2" cm="1">
        <f t="array" ref="L406">+_xlfn.XLOOKUP(G406,'Variazioni mese finale'!A$7:A$81,_xlfn.XLOOKUP(H406,'Variazioni mese finale'!B$6:M$6,'Variazioni mese finale'!$B$7:$M$81))</f>
        <v>1.617</v>
      </c>
      <c r="M406" s="6">
        <f t="shared" si="27"/>
        <v>2.0859299999999998</v>
      </c>
      <c r="O406" s="2">
        <f>+K406*VLOOKUP(G406,'Indice consumi'!A$2:G$162,7,FALSE)</f>
        <v>5.2217028735653876</v>
      </c>
      <c r="P406" s="2">
        <f>+K406*VLOOKUP(I406,PaperPulpPrice[#All],3,FALSE)/VLOOKUP(I$2,PaperPulpPrice[#All],3,FALSE)</f>
        <v>2.1574367357458883</v>
      </c>
    </row>
    <row r="407" spans="1:18" x14ac:dyDescent="0.35">
      <c r="A407">
        <v>406</v>
      </c>
      <c r="B407" t="s">
        <v>556</v>
      </c>
      <c r="C407" t="s">
        <v>50</v>
      </c>
      <c r="D407" t="s">
        <v>557</v>
      </c>
      <c r="E407" t="s">
        <v>557</v>
      </c>
      <c r="F407" t="s">
        <v>146</v>
      </c>
      <c r="G407">
        <v>1994</v>
      </c>
      <c r="H407" t="str">
        <f t="shared" si="24"/>
        <v>AGO</v>
      </c>
      <c r="I407" s="1">
        <f t="shared" si="25"/>
        <v>34547</v>
      </c>
      <c r="J407">
        <v>2500</v>
      </c>
      <c r="K407" s="2">
        <f t="shared" si="26"/>
        <v>1.29</v>
      </c>
      <c r="L407" s="2" cm="1">
        <f t="array" ref="L407">+_xlfn.XLOOKUP(G407,'Variazioni mese finale'!A$7:A$81,_xlfn.XLOOKUP(H407,'Variazioni mese finale'!B$6:M$6,'Variazioni mese finale'!$B$7:$M$81))</f>
        <v>1.6140000000000001</v>
      </c>
      <c r="M407" s="6">
        <f t="shared" si="27"/>
        <v>2.0820600000000002</v>
      </c>
      <c r="O407" s="2">
        <f>+K407*VLOOKUP(G407,'Indice consumi'!A$2:G$162,7,FALSE)</f>
        <v>5.2217028735653876</v>
      </c>
      <c r="P407" s="2">
        <f>+K407*VLOOKUP(I407,PaperPulpPrice[#All],3,FALSE)/VLOOKUP(I$2,PaperPulpPrice[#All],3,FALSE)</f>
        <v>2.2342623051136044</v>
      </c>
    </row>
    <row r="408" spans="1:18" x14ac:dyDescent="0.35">
      <c r="A408">
        <v>407</v>
      </c>
      <c r="B408" t="s">
        <v>558</v>
      </c>
      <c r="C408" t="s">
        <v>20</v>
      </c>
      <c r="D408" t="s">
        <v>428</v>
      </c>
      <c r="E408" t="s">
        <v>428</v>
      </c>
      <c r="F408" t="s">
        <v>507</v>
      </c>
      <c r="G408">
        <v>1994</v>
      </c>
      <c r="H408" t="str">
        <f t="shared" si="24"/>
        <v>SET</v>
      </c>
      <c r="I408" s="1">
        <f t="shared" si="25"/>
        <v>34578</v>
      </c>
      <c r="J408">
        <v>2500</v>
      </c>
      <c r="K408" s="2">
        <f t="shared" si="26"/>
        <v>1.29</v>
      </c>
      <c r="L408" s="2" cm="1">
        <f t="array" ref="L408">+_xlfn.XLOOKUP(G408,'Variazioni mese finale'!A$7:A$81,_xlfn.XLOOKUP(H408,'Variazioni mese finale'!B$6:M$6,'Variazioni mese finale'!$B$7:$M$81))</f>
        <v>1.61</v>
      </c>
      <c r="M408" s="6">
        <f t="shared" si="27"/>
        <v>2.0769000000000002</v>
      </c>
      <c r="O408" s="2">
        <f>+K408*VLOOKUP(G408,'Indice consumi'!A$2:G$162,7,FALSE)</f>
        <v>5.2217028735653876</v>
      </c>
      <c r="P408" s="2">
        <f>+K408*VLOOKUP(I408,PaperPulpPrice[#All],3,FALSE)/VLOOKUP(I$2,PaperPulpPrice[#All],3,FALSE)</f>
        <v>2.3412187717858344</v>
      </c>
    </row>
    <row r="409" spans="1:18" x14ac:dyDescent="0.35">
      <c r="A409">
        <v>408</v>
      </c>
      <c r="B409" t="s">
        <v>559</v>
      </c>
      <c r="C409" t="s">
        <v>7</v>
      </c>
      <c r="D409" t="s">
        <v>428</v>
      </c>
      <c r="E409" t="s">
        <v>428</v>
      </c>
      <c r="F409" t="s">
        <v>507</v>
      </c>
      <c r="G409">
        <v>1994</v>
      </c>
      <c r="H409" t="str">
        <f t="shared" si="24"/>
        <v>OTT</v>
      </c>
      <c r="I409" s="1">
        <f t="shared" si="25"/>
        <v>34608</v>
      </c>
      <c r="J409">
        <v>2500</v>
      </c>
      <c r="K409" s="2">
        <f t="shared" si="26"/>
        <v>1.29</v>
      </c>
      <c r="L409" s="2" cm="1">
        <f t="array" ref="L409">+_xlfn.XLOOKUP(G409,'Variazioni mese finale'!A$7:A$81,_xlfn.XLOOKUP(H409,'Variazioni mese finale'!B$6:M$6,'Variazioni mese finale'!$B$7:$M$81))</f>
        <v>1.601</v>
      </c>
      <c r="M409" s="6">
        <f t="shared" si="27"/>
        <v>2.0652900000000001</v>
      </c>
      <c r="O409" s="2">
        <f>+K409*VLOOKUP(G409,'Indice consumi'!A$2:G$162,7,FALSE)</f>
        <v>5.2217028735653876</v>
      </c>
      <c r="P409" s="2">
        <f>+K409*VLOOKUP(I409,PaperPulpPrice[#All],3,FALSE)/VLOOKUP(I$2,PaperPulpPrice[#All],3,FALSE)</f>
        <v>2.5267377162162301</v>
      </c>
    </row>
    <row r="410" spans="1:18" x14ac:dyDescent="0.35">
      <c r="A410">
        <v>409</v>
      </c>
      <c r="B410" t="s">
        <v>560</v>
      </c>
      <c r="C410" t="s">
        <v>33</v>
      </c>
      <c r="D410" t="s">
        <v>428</v>
      </c>
      <c r="E410" t="s">
        <v>428</v>
      </c>
      <c r="F410" t="s">
        <v>507</v>
      </c>
      <c r="G410">
        <v>1994</v>
      </c>
      <c r="H410" t="str">
        <f t="shared" si="24"/>
        <v>NOV</v>
      </c>
      <c r="I410" s="1">
        <f t="shared" si="25"/>
        <v>34639</v>
      </c>
      <c r="J410">
        <v>2500</v>
      </c>
      <c r="K410" s="2">
        <f t="shared" si="26"/>
        <v>1.29</v>
      </c>
      <c r="L410" s="2" cm="1">
        <f t="array" ref="L410">+_xlfn.XLOOKUP(G410,'Variazioni mese finale'!A$7:A$81,_xlfn.XLOOKUP(H410,'Variazioni mese finale'!B$6:M$6,'Variazioni mese finale'!$B$7:$M$81))</f>
        <v>1.595</v>
      </c>
      <c r="M410" s="6">
        <f t="shared" si="27"/>
        <v>2.05755</v>
      </c>
      <c r="O410" s="2">
        <f>+K410*VLOOKUP(G410,'Indice consumi'!A$2:G$162,7,FALSE)</f>
        <v>5.2217028735653876</v>
      </c>
      <c r="P410" s="2">
        <f>+K410*VLOOKUP(I410,PaperPulpPrice[#All],3,FALSE)/VLOOKUP(I$2,PaperPulpPrice[#All],3,FALSE)</f>
        <v>2.519846171096924</v>
      </c>
    </row>
    <row r="411" spans="1:18" x14ac:dyDescent="0.35">
      <c r="A411">
        <v>410</v>
      </c>
      <c r="B411" t="s">
        <v>561</v>
      </c>
      <c r="C411" t="s">
        <v>11</v>
      </c>
      <c r="D411" t="s">
        <v>553</v>
      </c>
      <c r="E411" t="s">
        <v>553</v>
      </c>
      <c r="F411" t="s">
        <v>146</v>
      </c>
      <c r="G411">
        <v>1994</v>
      </c>
      <c r="H411" t="str">
        <f t="shared" si="24"/>
        <v>DIC</v>
      </c>
      <c r="I411" s="1">
        <f t="shared" si="25"/>
        <v>34669</v>
      </c>
      <c r="J411">
        <v>2700</v>
      </c>
      <c r="K411" s="2">
        <f t="shared" si="26"/>
        <v>1.39</v>
      </c>
      <c r="L411" s="2" cm="1">
        <f t="array" ref="L411">+_xlfn.XLOOKUP(G411,'Variazioni mese finale'!A$7:A$81,_xlfn.XLOOKUP(H411,'Variazioni mese finale'!B$6:M$6,'Variazioni mese finale'!$B$7:$M$81))</f>
        <v>1.59</v>
      </c>
      <c r="M411" s="6">
        <f t="shared" si="27"/>
        <v>2.2101000000000002</v>
      </c>
      <c r="O411" s="2">
        <f>+K411*VLOOKUP(G411,'Indice consumi'!A$2:G$162,7,FALSE)</f>
        <v>5.6264860420588283</v>
      </c>
      <c r="P411" s="2">
        <f>+K411*VLOOKUP(I411,PaperPulpPrice[#All],3,FALSE)/VLOOKUP(I$2,PaperPulpPrice[#All],3,FALSE)</f>
        <v>2.6673006965530535</v>
      </c>
    </row>
    <row r="412" spans="1:18" x14ac:dyDescent="0.35">
      <c r="A412">
        <v>411</v>
      </c>
      <c r="B412" t="s">
        <v>562</v>
      </c>
      <c r="C412" t="s">
        <v>22</v>
      </c>
      <c r="D412" t="s">
        <v>553</v>
      </c>
      <c r="E412" t="s">
        <v>553</v>
      </c>
      <c r="F412" t="s">
        <v>146</v>
      </c>
      <c r="G412">
        <v>1995</v>
      </c>
      <c r="H412" t="str">
        <f t="shared" si="24"/>
        <v>GEN</v>
      </c>
      <c r="I412" s="1">
        <f t="shared" si="25"/>
        <v>34700</v>
      </c>
      <c r="J412">
        <v>2700</v>
      </c>
      <c r="K412" s="2">
        <f t="shared" si="26"/>
        <v>1.39</v>
      </c>
      <c r="L412" s="2" cm="1">
        <f t="array" ref="L412">+_xlfn.XLOOKUP(G412,'Variazioni mese finale'!A$7:A$81,_xlfn.XLOOKUP(H412,'Variazioni mese finale'!B$6:M$6,'Variazioni mese finale'!$B$7:$M$81))</f>
        <v>1.5840000000000001</v>
      </c>
      <c r="M412" s="6">
        <f t="shared" si="27"/>
        <v>2.2017600000000002</v>
      </c>
      <c r="N412" s="2">
        <f>+M412*IFERROR(VLOOKUP(G412,DISPINCOECD,4,FALSE)/VLOOKUP(G$412,DISPINCOECD,4,FALSE),1)</f>
        <v>2.2017600000000002</v>
      </c>
      <c r="O412" s="2">
        <f>+K412*VLOOKUP(G412,'Indice consumi'!A$2:G$162,7,FALSE)</f>
        <v>5.7631949792051351</v>
      </c>
      <c r="P412" s="2">
        <f>+K412*VLOOKUP(I412,PaperPulpPrice[#All],3,FALSE)/VLOOKUP(I$2,PaperPulpPrice[#All],3,FALSE)</f>
        <v>2.8767829889366934</v>
      </c>
      <c r="R412">
        <f>+VLOOKUP(G412,DISPINCOECD,4,FALSE)</f>
        <v>21296.23150126054</v>
      </c>
    </row>
    <row r="413" spans="1:18" x14ac:dyDescent="0.35">
      <c r="A413">
        <v>412</v>
      </c>
      <c r="B413" t="s">
        <v>563</v>
      </c>
      <c r="C413" t="s">
        <v>14</v>
      </c>
      <c r="D413" t="s">
        <v>382</v>
      </c>
      <c r="E413" t="s">
        <v>382</v>
      </c>
      <c r="F413" t="s">
        <v>252</v>
      </c>
      <c r="G413">
        <v>1995</v>
      </c>
      <c r="H413" t="str">
        <f t="shared" si="24"/>
        <v>FEB</v>
      </c>
      <c r="I413" s="1">
        <f t="shared" si="25"/>
        <v>34731</v>
      </c>
      <c r="J413">
        <v>2700</v>
      </c>
      <c r="K413" s="2">
        <f t="shared" si="26"/>
        <v>1.39</v>
      </c>
      <c r="L413" s="2" cm="1">
        <f t="array" ref="L413">+_xlfn.XLOOKUP(G413,'Variazioni mese finale'!A$7:A$81,_xlfn.XLOOKUP(H413,'Variazioni mese finale'!B$6:M$6,'Variazioni mese finale'!$B$7:$M$81))</f>
        <v>1.571</v>
      </c>
      <c r="M413" s="6">
        <f t="shared" si="27"/>
        <v>2.1836899999999999</v>
      </c>
      <c r="N413" s="2">
        <f>+M413*IFERROR(VLOOKUP(G413,DISPINCOECD,4,FALSE)/VLOOKUP(G$412,DISPINCOECD,4,FALSE),1)</f>
        <v>2.1836899999999999</v>
      </c>
      <c r="O413" s="2">
        <f>+K413*VLOOKUP(G413,'Indice consumi'!A$2:G$162,7,FALSE)</f>
        <v>5.7631949792051351</v>
      </c>
      <c r="P413" s="2">
        <f>+K413*VLOOKUP(I413,PaperPulpPrice[#All],3,FALSE)/VLOOKUP(I$2,PaperPulpPrice[#All],3,FALSE)</f>
        <v>3.1432856993843838</v>
      </c>
    </row>
    <row r="414" spans="1:18" x14ac:dyDescent="0.35">
      <c r="A414">
        <v>413</v>
      </c>
      <c r="B414" t="s">
        <v>564</v>
      </c>
      <c r="C414" t="s">
        <v>24</v>
      </c>
      <c r="D414" t="s">
        <v>382</v>
      </c>
      <c r="E414" t="s">
        <v>382</v>
      </c>
      <c r="F414" t="s">
        <v>252</v>
      </c>
      <c r="G414">
        <v>1995</v>
      </c>
      <c r="H414" t="str">
        <f t="shared" si="24"/>
        <v>MAR</v>
      </c>
      <c r="I414" s="1">
        <f t="shared" si="25"/>
        <v>34759</v>
      </c>
      <c r="J414">
        <v>2700</v>
      </c>
      <c r="K414" s="2">
        <f t="shared" si="26"/>
        <v>1.39</v>
      </c>
      <c r="L414" s="2" cm="1">
        <f t="array" ref="L414">+_xlfn.XLOOKUP(G414,'Variazioni mese finale'!A$7:A$81,_xlfn.XLOOKUP(H414,'Variazioni mese finale'!B$6:M$6,'Variazioni mese finale'!$B$7:$M$81))</f>
        <v>1.5589999999999999</v>
      </c>
      <c r="M414" s="6">
        <f t="shared" si="27"/>
        <v>2.1670099999999999</v>
      </c>
      <c r="N414" s="2">
        <f>+M414*IFERROR(VLOOKUP(G414,DISPINCOECD,4,FALSE)/VLOOKUP(G$412,DISPINCOECD,4,FALSE),1)</f>
        <v>2.1670099999999999</v>
      </c>
      <c r="O414" s="2">
        <f>+K414*VLOOKUP(G414,'Indice consumi'!A$2:G$162,7,FALSE)</f>
        <v>5.7631949792051351</v>
      </c>
      <c r="P414" s="2">
        <f>+K414*VLOOKUP(I414,PaperPulpPrice[#All],3,FALSE)/VLOOKUP(I$2,PaperPulpPrice[#All],3,FALSE)</f>
        <v>3.1923455494652595</v>
      </c>
    </row>
    <row r="415" spans="1:18" x14ac:dyDescent="0.35">
      <c r="A415">
        <v>414</v>
      </c>
      <c r="B415" t="s">
        <v>565</v>
      </c>
      <c r="C415" t="s">
        <v>16</v>
      </c>
      <c r="D415" t="s">
        <v>382</v>
      </c>
      <c r="E415" t="s">
        <v>382</v>
      </c>
      <c r="F415" t="s">
        <v>416</v>
      </c>
      <c r="G415">
        <v>1995</v>
      </c>
      <c r="H415" t="str">
        <f t="shared" si="24"/>
        <v>APR</v>
      </c>
      <c r="I415" s="1">
        <f t="shared" si="25"/>
        <v>34790</v>
      </c>
      <c r="J415">
        <v>2700</v>
      </c>
      <c r="K415" s="2">
        <f t="shared" si="26"/>
        <v>1.39</v>
      </c>
      <c r="L415" s="2" cm="1">
        <f t="array" ref="L415">+_xlfn.XLOOKUP(G415,'Variazioni mese finale'!A$7:A$81,_xlfn.XLOOKUP(H415,'Variazioni mese finale'!B$6:M$6,'Variazioni mese finale'!$B$7:$M$81))</f>
        <v>1.55</v>
      </c>
      <c r="M415" s="6">
        <f t="shared" si="27"/>
        <v>2.1545000000000001</v>
      </c>
      <c r="N415" s="2">
        <f>+M415*IFERROR(VLOOKUP(G415,DISPINCOECD,4,FALSE)/VLOOKUP(G$412,DISPINCOECD,4,FALSE),1)</f>
        <v>2.1545000000000001</v>
      </c>
      <c r="O415" s="2">
        <f>+K415*VLOOKUP(G415,'Indice consumi'!A$2:G$162,7,FALSE)</f>
        <v>5.7631949792051351</v>
      </c>
      <c r="P415" s="2">
        <f>+K415*VLOOKUP(I415,PaperPulpPrice[#All],3,FALSE)/VLOOKUP(I$2,PaperPulpPrice[#All],3,FALSE)</f>
        <v>3.2488051908822544</v>
      </c>
    </row>
    <row r="416" spans="1:18" x14ac:dyDescent="0.35">
      <c r="A416">
        <v>415</v>
      </c>
      <c r="B416" t="s">
        <v>566</v>
      </c>
      <c r="C416" t="s">
        <v>27</v>
      </c>
      <c r="D416" t="s">
        <v>382</v>
      </c>
      <c r="E416" t="s">
        <v>382</v>
      </c>
      <c r="F416" t="s">
        <v>403</v>
      </c>
      <c r="G416">
        <v>1995</v>
      </c>
      <c r="H416" t="str">
        <f t="shared" si="24"/>
        <v>MAG</v>
      </c>
      <c r="I416" s="1">
        <f t="shared" si="25"/>
        <v>34820</v>
      </c>
      <c r="J416">
        <v>2700</v>
      </c>
      <c r="K416" s="2">
        <f t="shared" si="26"/>
        <v>1.39</v>
      </c>
      <c r="L416" s="2" cm="1">
        <f t="array" ref="L416">+_xlfn.XLOOKUP(G416,'Variazioni mese finale'!A$7:A$81,_xlfn.XLOOKUP(H416,'Variazioni mese finale'!B$6:M$6,'Variazioni mese finale'!$B$7:$M$81))</f>
        <v>1.5409999999999999</v>
      </c>
      <c r="M416" s="6">
        <f t="shared" si="27"/>
        <v>2.1419899999999998</v>
      </c>
      <c r="N416" s="2">
        <f>+M416*IFERROR(VLOOKUP(G416,DISPINCOECD,4,FALSE)/VLOOKUP(G$412,DISPINCOECD,4,FALSE),1)</f>
        <v>2.1419899999999998</v>
      </c>
      <c r="O416" s="2">
        <f>+K416*VLOOKUP(G416,'Indice consumi'!A$2:G$162,7,FALSE)</f>
        <v>5.7631949792051351</v>
      </c>
      <c r="P416" s="2">
        <f>+K416*VLOOKUP(I416,PaperPulpPrice[#All],3,FALSE)/VLOOKUP(I$2,PaperPulpPrice[#All],3,FALSE)</f>
        <v>3.5121484325167565</v>
      </c>
    </row>
    <row r="417" spans="1:16" x14ac:dyDescent="0.35">
      <c r="A417">
        <v>416</v>
      </c>
      <c r="B417" t="s">
        <v>567</v>
      </c>
      <c r="C417" t="s">
        <v>18</v>
      </c>
      <c r="D417" t="s">
        <v>568</v>
      </c>
      <c r="E417" t="s">
        <v>569</v>
      </c>
      <c r="F417" t="s">
        <v>570</v>
      </c>
      <c r="G417">
        <v>1995</v>
      </c>
      <c r="H417" t="str">
        <f t="shared" si="24"/>
        <v>GIU</v>
      </c>
      <c r="I417" s="1">
        <f t="shared" si="25"/>
        <v>34851</v>
      </c>
      <c r="J417">
        <v>2700</v>
      </c>
      <c r="K417" s="2">
        <f t="shared" si="26"/>
        <v>1.39</v>
      </c>
      <c r="L417" s="2" cm="1">
        <f t="array" ref="L417">+_xlfn.XLOOKUP(G417,'Variazioni mese finale'!A$7:A$81,_xlfn.XLOOKUP(H417,'Variazioni mese finale'!B$6:M$6,'Variazioni mese finale'!$B$7:$M$81))</f>
        <v>1.5329999999999999</v>
      </c>
      <c r="M417" s="6">
        <f t="shared" si="27"/>
        <v>2.1308699999999998</v>
      </c>
      <c r="N417" s="2">
        <f>+M417*IFERROR(VLOOKUP(G417,DISPINCOECD,4,FALSE)/VLOOKUP(G$412,DISPINCOECD,4,FALSE),1)</f>
        <v>2.1308699999999998</v>
      </c>
      <c r="O417" s="2">
        <f>+K417*VLOOKUP(G417,'Indice consumi'!A$2:G$162,7,FALSE)</f>
        <v>5.7631949792051351</v>
      </c>
      <c r="P417" s="2">
        <f>+K417*VLOOKUP(I417,PaperPulpPrice[#All],3,FALSE)/VLOOKUP(I$2,PaperPulpPrice[#All],3,FALSE)</f>
        <v>3.7478324735972124</v>
      </c>
    </row>
    <row r="418" spans="1:16" x14ac:dyDescent="0.35">
      <c r="A418">
        <v>417</v>
      </c>
      <c r="B418" t="s">
        <v>571</v>
      </c>
      <c r="C418" t="s">
        <v>30</v>
      </c>
      <c r="D418" t="s">
        <v>428</v>
      </c>
      <c r="E418" t="s">
        <v>428</v>
      </c>
      <c r="F418" t="s">
        <v>507</v>
      </c>
      <c r="G418">
        <v>1995</v>
      </c>
      <c r="H418" t="str">
        <f t="shared" si="24"/>
        <v>LUG</v>
      </c>
      <c r="I418" s="1">
        <f t="shared" si="25"/>
        <v>34881</v>
      </c>
      <c r="J418">
        <v>2700</v>
      </c>
      <c r="K418" s="2">
        <f t="shared" si="26"/>
        <v>1.39</v>
      </c>
      <c r="L418" s="2" cm="1">
        <f t="array" ref="L418">+_xlfn.XLOOKUP(G418,'Variazioni mese finale'!A$7:A$81,_xlfn.XLOOKUP(H418,'Variazioni mese finale'!B$6:M$6,'Variazioni mese finale'!$B$7:$M$81))</f>
        <v>1.5309999999999999</v>
      </c>
      <c r="M418" s="6">
        <f t="shared" si="27"/>
        <v>2.1280899999999998</v>
      </c>
      <c r="N418" s="2">
        <f>+M418*IFERROR(VLOOKUP(G418,DISPINCOECD,4,FALSE)/VLOOKUP(G$412,DISPINCOECD,4,FALSE),1)</f>
        <v>2.1280899999999998</v>
      </c>
      <c r="O418" s="2">
        <f>+K418*VLOOKUP(G418,'Indice consumi'!A$2:G$162,7,FALSE)</f>
        <v>5.7631949792051351</v>
      </c>
      <c r="P418" s="2">
        <f>+K418*VLOOKUP(I418,PaperPulpPrice[#All],3,FALSE)/VLOOKUP(I$2,PaperPulpPrice[#All],3,FALSE)</f>
        <v>3.9076010478006054</v>
      </c>
    </row>
    <row r="419" spans="1:16" x14ac:dyDescent="0.35">
      <c r="A419">
        <v>418</v>
      </c>
      <c r="B419" t="s">
        <v>572</v>
      </c>
      <c r="C419" t="s">
        <v>50</v>
      </c>
      <c r="D419" t="s">
        <v>428</v>
      </c>
      <c r="E419" t="s">
        <v>428</v>
      </c>
      <c r="F419" t="s">
        <v>507</v>
      </c>
      <c r="G419">
        <v>1995</v>
      </c>
      <c r="H419" t="str">
        <f t="shared" si="24"/>
        <v>AGO</v>
      </c>
      <c r="I419" s="1">
        <f t="shared" si="25"/>
        <v>34912</v>
      </c>
      <c r="J419">
        <v>2700</v>
      </c>
      <c r="K419" s="2">
        <f t="shared" si="26"/>
        <v>1.39</v>
      </c>
      <c r="L419" s="2" cm="1">
        <f t="array" ref="L419">+_xlfn.XLOOKUP(G419,'Variazioni mese finale'!A$7:A$81,_xlfn.XLOOKUP(H419,'Variazioni mese finale'!B$6:M$6,'Variazioni mese finale'!$B$7:$M$81))</f>
        <v>1.526</v>
      </c>
      <c r="M419" s="6">
        <f t="shared" si="27"/>
        <v>2.12114</v>
      </c>
      <c r="N419" s="2">
        <f>+M419*IFERROR(VLOOKUP(G419,DISPINCOECD,4,FALSE)/VLOOKUP(G$412,DISPINCOECD,4,FALSE),1)</f>
        <v>2.12114</v>
      </c>
      <c r="O419" s="2">
        <f>+K419*VLOOKUP(G419,'Indice consumi'!A$2:G$162,7,FALSE)</f>
        <v>5.7631949792051351</v>
      </c>
      <c r="P419" s="2">
        <f>+K419*VLOOKUP(I419,PaperPulpPrice[#All],3,FALSE)/VLOOKUP(I$2,PaperPulpPrice[#All],3,FALSE)</f>
        <v>4.0019674358492399</v>
      </c>
    </row>
    <row r="420" spans="1:16" x14ac:dyDescent="0.35">
      <c r="A420">
        <v>419</v>
      </c>
      <c r="B420" t="s">
        <v>573</v>
      </c>
      <c r="C420" t="s">
        <v>20</v>
      </c>
      <c r="D420" t="s">
        <v>382</v>
      </c>
      <c r="E420" t="s">
        <v>382</v>
      </c>
      <c r="F420" t="s">
        <v>354</v>
      </c>
      <c r="G420">
        <v>1995</v>
      </c>
      <c r="H420" t="str">
        <f t="shared" si="24"/>
        <v>SET</v>
      </c>
      <c r="I420" s="1">
        <f t="shared" si="25"/>
        <v>34943</v>
      </c>
      <c r="J420">
        <v>2700</v>
      </c>
      <c r="K420" s="2">
        <f t="shared" si="26"/>
        <v>1.39</v>
      </c>
      <c r="L420" s="2" cm="1">
        <f t="array" ref="L420">+_xlfn.XLOOKUP(G420,'Variazioni mese finale'!A$7:A$81,_xlfn.XLOOKUP(H420,'Variazioni mese finale'!B$6:M$6,'Variazioni mese finale'!$B$7:$M$81))</f>
        <v>1.522</v>
      </c>
      <c r="M420" s="6">
        <f t="shared" si="27"/>
        <v>2.11558</v>
      </c>
      <c r="N420" s="2">
        <f>+M420*IFERROR(VLOOKUP(G420,DISPINCOECD,4,FALSE)/VLOOKUP(G$412,DISPINCOECD,4,FALSE),1)</f>
        <v>2.11558</v>
      </c>
      <c r="O420" s="2">
        <f>+K420*VLOOKUP(G420,'Indice consumi'!A$2:G$162,7,FALSE)</f>
        <v>5.7631949792051351</v>
      </c>
      <c r="P420" s="2">
        <f>+K420*VLOOKUP(I420,PaperPulpPrice[#All],3,FALSE)/VLOOKUP(I$2,PaperPulpPrice[#All],3,FALSE)</f>
        <v>3.9322000523699887</v>
      </c>
    </row>
    <row r="421" spans="1:16" x14ac:dyDescent="0.35">
      <c r="A421">
        <v>420</v>
      </c>
      <c r="B421" t="s">
        <v>574</v>
      </c>
      <c r="C421" t="s">
        <v>7</v>
      </c>
      <c r="D421" t="s">
        <v>569</v>
      </c>
      <c r="E421" t="s">
        <v>569</v>
      </c>
      <c r="F421" t="s">
        <v>575</v>
      </c>
      <c r="G421">
        <v>1995</v>
      </c>
      <c r="H421" t="str">
        <f t="shared" si="24"/>
        <v>OTT</v>
      </c>
      <c r="I421" s="1">
        <f t="shared" si="25"/>
        <v>34973</v>
      </c>
      <c r="J421">
        <v>2700</v>
      </c>
      <c r="K421" s="2">
        <f t="shared" si="26"/>
        <v>1.39</v>
      </c>
      <c r="L421" s="2" cm="1">
        <f t="array" ref="L421">+_xlfn.XLOOKUP(G421,'Variazioni mese finale'!A$7:A$81,_xlfn.XLOOKUP(H421,'Variazioni mese finale'!B$6:M$6,'Variazioni mese finale'!$B$7:$M$81))</f>
        <v>1.514</v>
      </c>
      <c r="M421" s="6">
        <f t="shared" si="27"/>
        <v>2.10446</v>
      </c>
      <c r="N421" s="2">
        <f>+M421*IFERROR(VLOOKUP(G421,DISPINCOECD,4,FALSE)/VLOOKUP(G$412,DISPINCOECD,4,FALSE),1)</f>
        <v>2.10446</v>
      </c>
      <c r="O421" s="2">
        <f>+K421*VLOOKUP(G421,'Indice consumi'!A$2:G$162,7,FALSE)</f>
        <v>5.7631949792051351</v>
      </c>
      <c r="P421" s="2">
        <f>+K421*VLOOKUP(I421,PaperPulpPrice[#All],3,FALSE)/VLOOKUP(I$2,PaperPulpPrice[#All],3,FALSE)</f>
        <v>3.9653207719174897</v>
      </c>
    </row>
    <row r="422" spans="1:16" x14ac:dyDescent="0.35">
      <c r="A422">
        <v>421</v>
      </c>
      <c r="B422" t="s">
        <v>576</v>
      </c>
      <c r="C422" t="s">
        <v>33</v>
      </c>
      <c r="D422" t="s">
        <v>428</v>
      </c>
      <c r="E422" t="s">
        <v>428</v>
      </c>
      <c r="F422" t="s">
        <v>146</v>
      </c>
      <c r="G422">
        <v>1995</v>
      </c>
      <c r="H422" t="str">
        <f t="shared" si="24"/>
        <v>NOV</v>
      </c>
      <c r="I422" s="1">
        <f t="shared" si="25"/>
        <v>35004</v>
      </c>
      <c r="J422">
        <v>3000</v>
      </c>
      <c r="K422" s="2">
        <f t="shared" si="26"/>
        <v>1.55</v>
      </c>
      <c r="L422" s="2" cm="1">
        <f t="array" ref="L422">+_xlfn.XLOOKUP(G422,'Variazioni mese finale'!A$7:A$81,_xlfn.XLOOKUP(H422,'Variazioni mese finale'!B$6:M$6,'Variazioni mese finale'!$B$7:$M$81))</f>
        <v>1.5049999999999999</v>
      </c>
      <c r="M422" s="6">
        <f t="shared" si="27"/>
        <v>2.3327499999999999</v>
      </c>
      <c r="N422" s="2">
        <f>+M422*IFERROR(VLOOKUP(G422,DISPINCOECD,4,FALSE)/VLOOKUP(G$412,DISPINCOECD,4,FALSE),1)</f>
        <v>2.3327499999999999</v>
      </c>
      <c r="O422" s="2">
        <f>+K422*VLOOKUP(G422,'Indice consumi'!A$2:G$162,7,FALSE)</f>
        <v>6.4265843293294678</v>
      </c>
      <c r="P422" s="2">
        <f>+K422*VLOOKUP(I422,PaperPulpPrice[#All],3,FALSE)/VLOOKUP(I$2,PaperPulpPrice[#All],3,FALSE)</f>
        <v>4.3810001983302245</v>
      </c>
    </row>
    <row r="423" spans="1:16" x14ac:dyDescent="0.35">
      <c r="A423">
        <v>422</v>
      </c>
      <c r="B423" t="s">
        <v>577</v>
      </c>
      <c r="C423" t="s">
        <v>11</v>
      </c>
      <c r="D423" t="s">
        <v>428</v>
      </c>
      <c r="E423" t="s">
        <v>428</v>
      </c>
      <c r="F423" t="s">
        <v>146</v>
      </c>
      <c r="G423">
        <v>1995</v>
      </c>
      <c r="H423" t="str">
        <f t="shared" si="24"/>
        <v>DIC</v>
      </c>
      <c r="I423" s="1">
        <f t="shared" si="25"/>
        <v>35034</v>
      </c>
      <c r="J423">
        <v>3000</v>
      </c>
      <c r="K423" s="2">
        <f t="shared" si="26"/>
        <v>1.55</v>
      </c>
      <c r="L423" s="2" cm="1">
        <f t="array" ref="L423">+_xlfn.XLOOKUP(G423,'Variazioni mese finale'!A$7:A$81,_xlfn.XLOOKUP(H423,'Variazioni mese finale'!B$6:M$6,'Variazioni mese finale'!$B$7:$M$81))</f>
        <v>1.502</v>
      </c>
      <c r="M423" s="6">
        <f t="shared" si="27"/>
        <v>2.3281000000000001</v>
      </c>
      <c r="N423" s="2">
        <f>+M423*IFERROR(VLOOKUP(G423,DISPINCOECD,4,FALSE)/VLOOKUP(G$412,DISPINCOECD,4,FALSE),1)</f>
        <v>2.3281000000000001</v>
      </c>
      <c r="O423" s="2">
        <f>+K423*VLOOKUP(G423,'Indice consumi'!A$2:G$162,7,FALSE)</f>
        <v>6.4265843293294678</v>
      </c>
      <c r="P423" s="2">
        <f>+K423*VLOOKUP(I423,PaperPulpPrice[#All],3,FALSE)/VLOOKUP(I$2,PaperPulpPrice[#All],3,FALSE)</f>
        <v>4.2868347586949378</v>
      </c>
    </row>
    <row r="424" spans="1:16" x14ac:dyDescent="0.35">
      <c r="A424">
        <v>423</v>
      </c>
      <c r="B424" t="s">
        <v>578</v>
      </c>
      <c r="C424" t="s">
        <v>22</v>
      </c>
      <c r="D424" t="s">
        <v>382</v>
      </c>
      <c r="E424" t="s">
        <v>382</v>
      </c>
      <c r="F424" t="s">
        <v>430</v>
      </c>
      <c r="G424">
        <v>1996</v>
      </c>
      <c r="H424" t="str">
        <f t="shared" si="24"/>
        <v>GEN</v>
      </c>
      <c r="I424" s="1">
        <f t="shared" si="25"/>
        <v>35065</v>
      </c>
      <c r="J424">
        <v>3000</v>
      </c>
      <c r="K424" s="2">
        <f t="shared" si="26"/>
        <v>1.55</v>
      </c>
      <c r="L424" s="2" cm="1">
        <f t="array" ref="L424">+_xlfn.XLOOKUP(G424,'Variazioni mese finale'!A$7:A$81,_xlfn.XLOOKUP(H424,'Variazioni mese finale'!B$6:M$6,'Variazioni mese finale'!$B$7:$M$81))</f>
        <v>1.5009999999999999</v>
      </c>
      <c r="M424" s="6">
        <f t="shared" si="27"/>
        <v>2.3265500000000001</v>
      </c>
      <c r="N424" s="2">
        <f>+M424*IFERROR(VLOOKUP(G424,DISPINCOECD,4,FALSE)/VLOOKUP(G$412,DISPINCOECD,4,FALSE),1)</f>
        <v>2.5254045002682504</v>
      </c>
      <c r="O424" s="2">
        <f>+K424*VLOOKUP(G424,'Indice consumi'!A$2:G$162,7,FALSE)</f>
        <v>6.4924503014109263</v>
      </c>
      <c r="P424" s="2">
        <f>+K424*VLOOKUP(I424,PaperPulpPrice[#All],3,FALSE)/VLOOKUP(I$2,PaperPulpPrice[#All],3,FALSE)</f>
        <v>3.9841836765599901</v>
      </c>
    </row>
    <row r="425" spans="1:16" x14ac:dyDescent="0.35">
      <c r="A425">
        <v>424</v>
      </c>
      <c r="B425" t="s">
        <v>579</v>
      </c>
      <c r="C425" t="s">
        <v>14</v>
      </c>
      <c r="D425" t="s">
        <v>382</v>
      </c>
      <c r="E425" t="s">
        <v>382</v>
      </c>
      <c r="F425" t="s">
        <v>430</v>
      </c>
      <c r="G425">
        <v>1996</v>
      </c>
      <c r="H425" t="str">
        <f t="shared" si="24"/>
        <v>FEB</v>
      </c>
      <c r="I425" s="1">
        <f t="shared" si="25"/>
        <v>35096</v>
      </c>
      <c r="J425">
        <v>3000</v>
      </c>
      <c r="K425" s="2">
        <f t="shared" si="26"/>
        <v>1.55</v>
      </c>
      <c r="L425" s="2" cm="1">
        <f t="array" ref="L425">+_xlfn.XLOOKUP(G425,'Variazioni mese finale'!A$7:A$81,_xlfn.XLOOKUP(H425,'Variazioni mese finale'!B$6:M$6,'Variazioni mese finale'!$B$7:$M$81))</f>
        <v>1.496</v>
      </c>
      <c r="M425" s="6">
        <f t="shared" si="27"/>
        <v>2.3188</v>
      </c>
      <c r="N425" s="2">
        <f>+M425*IFERROR(VLOOKUP(G425,DISPINCOECD,4,FALSE)/VLOOKUP(G$412,DISPINCOECD,4,FALSE),1)</f>
        <v>2.5169920935385091</v>
      </c>
      <c r="O425" s="2">
        <f>+K425*VLOOKUP(G425,'Indice consumi'!A$2:G$162,7,FALSE)</f>
        <v>6.4924503014109263</v>
      </c>
      <c r="P425" s="2">
        <f>+K425*VLOOKUP(I425,PaperPulpPrice[#All],3,FALSE)/VLOOKUP(I$2,PaperPulpPrice[#All],3,FALSE)</f>
        <v>3.6448719760571238</v>
      </c>
    </row>
    <row r="426" spans="1:16" x14ac:dyDescent="0.35">
      <c r="A426">
        <v>425</v>
      </c>
      <c r="B426" t="s">
        <v>580</v>
      </c>
      <c r="C426" t="s">
        <v>24</v>
      </c>
      <c r="D426" t="s">
        <v>382</v>
      </c>
      <c r="E426" t="s">
        <v>382</v>
      </c>
      <c r="F426" t="s">
        <v>581</v>
      </c>
      <c r="G426">
        <v>1996</v>
      </c>
      <c r="H426" t="str">
        <f t="shared" si="24"/>
        <v>MAR</v>
      </c>
      <c r="I426" s="1">
        <f t="shared" si="25"/>
        <v>35125</v>
      </c>
      <c r="J426">
        <v>3000</v>
      </c>
      <c r="K426" s="2">
        <f t="shared" si="26"/>
        <v>1.55</v>
      </c>
      <c r="L426" s="2" cm="1">
        <f t="array" ref="L426">+_xlfn.XLOOKUP(G426,'Variazioni mese finale'!A$7:A$81,_xlfn.XLOOKUP(H426,'Variazioni mese finale'!B$6:M$6,'Variazioni mese finale'!$B$7:$M$81))</f>
        <v>1.492</v>
      </c>
      <c r="M426" s="6">
        <f t="shared" si="27"/>
        <v>2.3126000000000002</v>
      </c>
      <c r="N426" s="2">
        <f>+M426*IFERROR(VLOOKUP(G426,DISPINCOECD,4,FALSE)/VLOOKUP(G$412,DISPINCOECD,4,FALSE),1)</f>
        <v>2.5102621681547164</v>
      </c>
      <c r="O426" s="2">
        <f>+K426*VLOOKUP(G426,'Indice consumi'!A$2:G$162,7,FALSE)</f>
        <v>6.4924503014109263</v>
      </c>
      <c r="P426" s="2">
        <f>+K426*VLOOKUP(I426,PaperPulpPrice[#All],3,FALSE)/VLOOKUP(I$2,PaperPulpPrice[#All],3,FALSE)</f>
        <v>3.2318486543072948</v>
      </c>
    </row>
    <row r="427" spans="1:16" x14ac:dyDescent="0.35">
      <c r="A427">
        <v>426</v>
      </c>
      <c r="B427" t="s">
        <v>582</v>
      </c>
      <c r="C427" t="s">
        <v>16</v>
      </c>
      <c r="D427" t="s">
        <v>382</v>
      </c>
      <c r="E427" t="s">
        <v>382</v>
      </c>
      <c r="F427" t="s">
        <v>507</v>
      </c>
      <c r="G427">
        <v>1996</v>
      </c>
      <c r="H427" t="str">
        <f t="shared" si="24"/>
        <v>APR</v>
      </c>
      <c r="I427" s="1">
        <f t="shared" si="25"/>
        <v>35156</v>
      </c>
      <c r="J427">
        <v>3000</v>
      </c>
      <c r="K427" s="2">
        <f t="shared" si="26"/>
        <v>1.55</v>
      </c>
      <c r="L427" s="2" cm="1">
        <f t="array" ref="L427">+_xlfn.XLOOKUP(G427,'Variazioni mese finale'!A$7:A$81,_xlfn.XLOOKUP(H427,'Variazioni mese finale'!B$6:M$6,'Variazioni mese finale'!$B$7:$M$81))</f>
        <v>1.4830000000000001</v>
      </c>
      <c r="M427" s="6">
        <f t="shared" si="27"/>
        <v>2.2986500000000003</v>
      </c>
      <c r="N427" s="2">
        <f>+M427*IFERROR(VLOOKUP(G427,DISPINCOECD,4,FALSE)/VLOOKUP(G$412,DISPINCOECD,4,FALSE),1)</f>
        <v>2.4951198360411828</v>
      </c>
      <c r="O427" s="2">
        <f>+K427*VLOOKUP(G427,'Indice consumi'!A$2:G$162,7,FALSE)</f>
        <v>6.4924503014109263</v>
      </c>
      <c r="P427" s="2">
        <f>+K427*VLOOKUP(I427,PaperPulpPrice[#All],3,FALSE)/VLOOKUP(I$2,PaperPulpPrice[#All],3,FALSE)</f>
        <v>2.7455269462702963</v>
      </c>
    </row>
    <row r="428" spans="1:16" x14ac:dyDescent="0.35">
      <c r="A428">
        <v>427</v>
      </c>
      <c r="B428" t="s">
        <v>583</v>
      </c>
      <c r="C428" t="s">
        <v>27</v>
      </c>
      <c r="D428" t="s">
        <v>382</v>
      </c>
      <c r="E428" t="s">
        <v>382</v>
      </c>
      <c r="F428" t="s">
        <v>507</v>
      </c>
      <c r="G428">
        <v>1996</v>
      </c>
      <c r="H428" t="str">
        <f t="shared" si="24"/>
        <v>MAG</v>
      </c>
      <c r="I428" s="1">
        <f t="shared" si="25"/>
        <v>35186</v>
      </c>
      <c r="J428">
        <v>3000</v>
      </c>
      <c r="K428" s="2">
        <f t="shared" si="26"/>
        <v>1.55</v>
      </c>
      <c r="L428" s="2" cm="1">
        <f t="array" ref="L428">+_xlfn.XLOOKUP(G428,'Variazioni mese finale'!A$7:A$81,_xlfn.XLOOKUP(H428,'Variazioni mese finale'!B$6:M$6,'Variazioni mese finale'!$B$7:$M$81))</f>
        <v>1.478</v>
      </c>
      <c r="M428" s="6">
        <f t="shared" si="27"/>
        <v>2.2909000000000002</v>
      </c>
      <c r="N428" s="2">
        <f>+M428*IFERROR(VLOOKUP(G428,DISPINCOECD,4,FALSE)/VLOOKUP(G$412,DISPINCOECD,4,FALSE),1)</f>
        <v>2.4867074293114415</v>
      </c>
      <c r="O428" s="2">
        <f>+K428*VLOOKUP(G428,'Indice consumi'!A$2:G$162,7,FALSE)</f>
        <v>6.4924503014109263</v>
      </c>
      <c r="P428" s="2">
        <f>+K428*VLOOKUP(I428,PaperPulpPrice[#All],3,FALSE)/VLOOKUP(I$2,PaperPulpPrice[#All],3,FALSE)</f>
        <v>2.6166601409789632</v>
      </c>
    </row>
    <row r="429" spans="1:16" x14ac:dyDescent="0.35">
      <c r="A429">
        <v>428</v>
      </c>
      <c r="B429" t="s">
        <v>584</v>
      </c>
      <c r="C429" t="s">
        <v>18</v>
      </c>
      <c r="D429" t="s">
        <v>382</v>
      </c>
      <c r="E429" t="s">
        <v>382</v>
      </c>
      <c r="F429" t="s">
        <v>585</v>
      </c>
      <c r="G429">
        <v>1996</v>
      </c>
      <c r="H429" t="str">
        <f t="shared" si="24"/>
        <v>GIU</v>
      </c>
      <c r="I429" s="1">
        <f t="shared" si="25"/>
        <v>35217</v>
      </c>
      <c r="J429">
        <v>3000</v>
      </c>
      <c r="K429" s="2">
        <f t="shared" si="26"/>
        <v>1.55</v>
      </c>
      <c r="L429" s="2" cm="1">
        <f t="array" ref="L429">+_xlfn.XLOOKUP(G429,'Variazioni mese finale'!A$7:A$81,_xlfn.XLOOKUP(H429,'Variazioni mese finale'!B$6:M$6,'Variazioni mese finale'!$B$7:$M$81))</f>
        <v>1.4750000000000001</v>
      </c>
      <c r="M429" s="6">
        <f t="shared" si="27"/>
        <v>2.2862500000000003</v>
      </c>
      <c r="N429" s="2">
        <f>+M429*IFERROR(VLOOKUP(G429,DISPINCOECD,4,FALSE)/VLOOKUP(G$412,DISPINCOECD,4,FALSE),1)</f>
        <v>2.481659985273597</v>
      </c>
      <c r="O429" s="2">
        <f>+K429*VLOOKUP(G429,'Indice consumi'!A$2:G$162,7,FALSE)</f>
        <v>6.4924503014109263</v>
      </c>
      <c r="P429" s="2">
        <f>+K429*VLOOKUP(I429,PaperPulpPrice[#All],3,FALSE)/VLOOKUP(I$2,PaperPulpPrice[#All],3,FALSE)</f>
        <v>2.780139644446129</v>
      </c>
    </row>
    <row r="430" spans="1:16" x14ac:dyDescent="0.35">
      <c r="A430">
        <v>429</v>
      </c>
      <c r="B430" t="s">
        <v>586</v>
      </c>
      <c r="C430" t="s">
        <v>30</v>
      </c>
      <c r="D430" t="s">
        <v>382</v>
      </c>
      <c r="E430" t="s">
        <v>382</v>
      </c>
      <c r="F430" t="s">
        <v>252</v>
      </c>
      <c r="G430">
        <v>1996</v>
      </c>
      <c r="H430" t="str">
        <f t="shared" si="24"/>
        <v>LUG</v>
      </c>
      <c r="I430" s="1">
        <f t="shared" si="25"/>
        <v>35247</v>
      </c>
      <c r="J430">
        <v>3000</v>
      </c>
      <c r="K430" s="2">
        <f t="shared" si="26"/>
        <v>1.55</v>
      </c>
      <c r="L430" s="2" cm="1">
        <f t="array" ref="L430">+_xlfn.XLOOKUP(G430,'Variazioni mese finale'!A$7:A$81,_xlfn.XLOOKUP(H430,'Variazioni mese finale'!B$6:M$6,'Variazioni mese finale'!$B$7:$M$81))</f>
        <v>1.478</v>
      </c>
      <c r="M430" s="6">
        <f t="shared" si="27"/>
        <v>2.2909000000000002</v>
      </c>
      <c r="N430" s="2">
        <f>+M430*IFERROR(VLOOKUP(G430,DISPINCOECD,4,FALSE)/VLOOKUP(G$412,DISPINCOECD,4,FALSE),1)</f>
        <v>2.4867074293114415</v>
      </c>
      <c r="O430" s="2">
        <f>+K430*VLOOKUP(G430,'Indice consumi'!A$2:G$162,7,FALSE)</f>
        <v>6.4924503014109263</v>
      </c>
      <c r="P430" s="2">
        <f>+K430*VLOOKUP(I430,PaperPulpPrice[#All],3,FALSE)/VLOOKUP(I$2,PaperPulpPrice[#All],3,FALSE)</f>
        <v>2.937234109027719</v>
      </c>
    </row>
    <row r="431" spans="1:16" x14ac:dyDescent="0.35">
      <c r="A431">
        <v>430</v>
      </c>
      <c r="B431" t="s">
        <v>587</v>
      </c>
      <c r="C431" t="s">
        <v>50</v>
      </c>
      <c r="D431" t="s">
        <v>382</v>
      </c>
      <c r="E431" t="s">
        <v>382</v>
      </c>
      <c r="F431" t="s">
        <v>354</v>
      </c>
      <c r="G431">
        <v>1996</v>
      </c>
      <c r="H431" t="str">
        <f t="shared" si="24"/>
        <v>AGO</v>
      </c>
      <c r="I431" s="1">
        <f t="shared" si="25"/>
        <v>35278</v>
      </c>
      <c r="J431">
        <v>3000</v>
      </c>
      <c r="K431" s="2">
        <f t="shared" si="26"/>
        <v>1.55</v>
      </c>
      <c r="L431" s="2" cm="1">
        <f t="array" ref="L431">+_xlfn.XLOOKUP(G431,'Variazioni mese finale'!A$7:A$81,_xlfn.XLOOKUP(H431,'Variazioni mese finale'!B$6:M$6,'Variazioni mese finale'!$B$7:$M$81))</f>
        <v>1.476</v>
      </c>
      <c r="M431" s="6">
        <f t="shared" si="27"/>
        <v>2.2877999999999998</v>
      </c>
      <c r="N431" s="2">
        <f>+M431*IFERROR(VLOOKUP(G431,DISPINCOECD,4,FALSE)/VLOOKUP(G$412,DISPINCOECD,4,FALSE),1)</f>
        <v>2.4833424666195447</v>
      </c>
      <c r="O431" s="2">
        <f>+K431*VLOOKUP(G431,'Indice consumi'!A$2:G$162,7,FALSE)</f>
        <v>6.4924503014109263</v>
      </c>
      <c r="P431" s="2">
        <f>+K431*VLOOKUP(I431,PaperPulpPrice[#All],3,FALSE)/VLOOKUP(I$2,PaperPulpPrice[#All],3,FALSE)</f>
        <v>2.999301885594654</v>
      </c>
    </row>
    <row r="432" spans="1:16" x14ac:dyDescent="0.35">
      <c r="A432">
        <v>431</v>
      </c>
      <c r="B432" t="s">
        <v>588</v>
      </c>
      <c r="C432" t="s">
        <v>20</v>
      </c>
      <c r="D432" t="s">
        <v>589</v>
      </c>
      <c r="E432" t="s">
        <v>528</v>
      </c>
      <c r="F432" t="s">
        <v>590</v>
      </c>
      <c r="G432">
        <v>1996</v>
      </c>
      <c r="H432" t="str">
        <f t="shared" si="24"/>
        <v>SET</v>
      </c>
      <c r="I432" s="1">
        <f t="shared" si="25"/>
        <v>35309</v>
      </c>
      <c r="J432">
        <v>3000</v>
      </c>
      <c r="K432" s="2">
        <f t="shared" si="26"/>
        <v>1.55</v>
      </c>
      <c r="L432" s="2" cm="1">
        <f t="array" ref="L432">+_xlfn.XLOOKUP(G432,'Variazioni mese finale'!A$7:A$81,_xlfn.XLOOKUP(H432,'Variazioni mese finale'!B$6:M$6,'Variazioni mese finale'!$B$7:$M$81))</f>
        <v>1.472</v>
      </c>
      <c r="M432" s="6">
        <f t="shared" si="27"/>
        <v>2.2816000000000001</v>
      </c>
      <c r="N432" s="2">
        <f>+M432*IFERROR(VLOOKUP(G432,DISPINCOECD,4,FALSE)/VLOOKUP(G$412,DISPINCOECD,4,FALSE),1)</f>
        <v>2.4766125412357525</v>
      </c>
      <c r="O432" s="2">
        <f>+K432*VLOOKUP(G432,'Indice consumi'!A$2:G$162,7,FALSE)</f>
        <v>6.4924503014109263</v>
      </c>
      <c r="P432" s="2">
        <f>+K432*VLOOKUP(I432,PaperPulpPrice[#All],3,FALSE)/VLOOKUP(I$2,PaperPulpPrice[#All],3,FALSE)</f>
        <v>3.0038429258154422</v>
      </c>
    </row>
    <row r="433" spans="1:16" x14ac:dyDescent="0.35">
      <c r="A433">
        <v>432</v>
      </c>
      <c r="B433" t="s">
        <v>591</v>
      </c>
      <c r="C433" t="s">
        <v>7</v>
      </c>
      <c r="D433" t="s">
        <v>251</v>
      </c>
      <c r="E433" t="s">
        <v>251</v>
      </c>
      <c r="F433" t="s">
        <v>490</v>
      </c>
      <c r="G433">
        <v>1996</v>
      </c>
      <c r="H433" t="str">
        <f t="shared" si="24"/>
        <v>OTT</v>
      </c>
      <c r="I433" s="1">
        <f t="shared" si="25"/>
        <v>35339</v>
      </c>
      <c r="J433">
        <v>3000</v>
      </c>
      <c r="K433" s="2">
        <f t="shared" si="26"/>
        <v>1.55</v>
      </c>
      <c r="L433" s="2" cm="1">
        <f t="array" ref="L433">+_xlfn.XLOOKUP(G433,'Variazioni mese finale'!A$7:A$81,_xlfn.XLOOKUP(H433,'Variazioni mese finale'!B$6:M$6,'Variazioni mese finale'!$B$7:$M$81))</f>
        <v>1.47</v>
      </c>
      <c r="M433" s="6">
        <f t="shared" si="27"/>
        <v>2.2785000000000002</v>
      </c>
      <c r="N433" s="2">
        <f>+M433*IFERROR(VLOOKUP(G433,DISPINCOECD,4,FALSE)/VLOOKUP(G$412,DISPINCOECD,4,FALSE),1)</f>
        <v>2.4732475785438561</v>
      </c>
      <c r="O433" s="2">
        <f>+K433*VLOOKUP(G433,'Indice consumi'!A$2:G$162,7,FALSE)</f>
        <v>6.4924503014109263</v>
      </c>
      <c r="P433" s="2">
        <f>+K433*VLOOKUP(I433,PaperPulpPrice[#All],3,FALSE)/VLOOKUP(I$2,PaperPulpPrice[#All],3,FALSE)</f>
        <v>3.004629318140331</v>
      </c>
    </row>
    <row r="434" spans="1:16" x14ac:dyDescent="0.35">
      <c r="A434">
        <v>433</v>
      </c>
      <c r="B434" t="s">
        <v>592</v>
      </c>
      <c r="C434" t="s">
        <v>33</v>
      </c>
      <c r="D434" t="s">
        <v>251</v>
      </c>
      <c r="E434" t="s">
        <v>251</v>
      </c>
      <c r="F434" t="s">
        <v>261</v>
      </c>
      <c r="G434">
        <v>1996</v>
      </c>
      <c r="H434" t="str">
        <f t="shared" si="24"/>
        <v>NOV</v>
      </c>
      <c r="I434" s="1">
        <f t="shared" si="25"/>
        <v>35370</v>
      </c>
      <c r="J434">
        <v>3000</v>
      </c>
      <c r="K434" s="2">
        <f t="shared" si="26"/>
        <v>1.55</v>
      </c>
      <c r="L434" s="2" cm="1">
        <f t="array" ref="L434">+_xlfn.XLOOKUP(G434,'Variazioni mese finale'!A$7:A$81,_xlfn.XLOOKUP(H434,'Variazioni mese finale'!B$6:M$6,'Variazioni mese finale'!$B$7:$M$81))</f>
        <v>1.466</v>
      </c>
      <c r="M434" s="6">
        <f t="shared" si="27"/>
        <v>2.2723</v>
      </c>
      <c r="N434" s="2">
        <f>+M434*IFERROR(VLOOKUP(G434,DISPINCOECD,4,FALSE)/VLOOKUP(G$412,DISPINCOECD,4,FALSE),1)</f>
        <v>2.466517653160063</v>
      </c>
      <c r="O434" s="2">
        <f>+K434*VLOOKUP(G434,'Indice consumi'!A$2:G$162,7,FALSE)</f>
        <v>6.4924503014109263</v>
      </c>
      <c r="P434" s="2">
        <f>+K434*VLOOKUP(I434,PaperPulpPrice[#All],3,FALSE)/VLOOKUP(I$2,PaperPulpPrice[#All],3,FALSE)</f>
        <v>3.0132547345213028</v>
      </c>
    </row>
    <row r="435" spans="1:16" x14ac:dyDescent="0.35">
      <c r="A435">
        <v>434</v>
      </c>
      <c r="B435" t="s">
        <v>593</v>
      </c>
      <c r="C435" t="s">
        <v>11</v>
      </c>
      <c r="D435" t="s">
        <v>251</v>
      </c>
      <c r="E435" t="s">
        <v>251</v>
      </c>
      <c r="F435" t="s">
        <v>134</v>
      </c>
      <c r="G435">
        <v>1996</v>
      </c>
      <c r="H435" t="str">
        <f t="shared" si="24"/>
        <v>DIC</v>
      </c>
      <c r="I435" s="1">
        <f t="shared" si="25"/>
        <v>35400</v>
      </c>
      <c r="J435">
        <v>3000</v>
      </c>
      <c r="K435" s="2">
        <f t="shared" si="26"/>
        <v>1.55</v>
      </c>
      <c r="L435" s="2" cm="1">
        <f t="array" ref="L435">+_xlfn.XLOOKUP(G435,'Variazioni mese finale'!A$7:A$81,_xlfn.XLOOKUP(H435,'Variazioni mese finale'!B$6:M$6,'Variazioni mese finale'!$B$7:$M$81))</f>
        <v>1.4650000000000001</v>
      </c>
      <c r="M435" s="6">
        <f t="shared" si="27"/>
        <v>2.27075</v>
      </c>
      <c r="N435" s="2">
        <f>+M435*IFERROR(VLOOKUP(G435,DISPINCOECD,4,FALSE)/VLOOKUP(G$412,DISPINCOECD,4,FALSE),1)</f>
        <v>2.4648351718141148</v>
      </c>
      <c r="O435" s="2">
        <f>+K435*VLOOKUP(G435,'Indice consumi'!A$2:G$162,7,FALSE)</f>
        <v>6.4924503014109263</v>
      </c>
      <c r="P435" s="2">
        <f>+K435*VLOOKUP(I435,PaperPulpPrice[#All],3,FALSE)/VLOOKUP(I$2,PaperPulpPrice[#All],3,FALSE)</f>
        <v>2.9971785453137385</v>
      </c>
    </row>
    <row r="436" spans="1:16" x14ac:dyDescent="0.35">
      <c r="A436">
        <v>435</v>
      </c>
      <c r="B436" t="s">
        <v>594</v>
      </c>
      <c r="C436" t="s">
        <v>22</v>
      </c>
      <c r="D436" t="s">
        <v>595</v>
      </c>
      <c r="E436" t="s">
        <v>596</v>
      </c>
      <c r="F436" t="s">
        <v>529</v>
      </c>
      <c r="G436">
        <v>1997</v>
      </c>
      <c r="H436" t="str">
        <f t="shared" si="24"/>
        <v>GEN</v>
      </c>
      <c r="I436" s="1">
        <f t="shared" si="25"/>
        <v>35431</v>
      </c>
      <c r="J436">
        <v>3000</v>
      </c>
      <c r="K436" s="2">
        <f t="shared" si="26"/>
        <v>1.55</v>
      </c>
      <c r="L436" s="2" cm="1">
        <f t="array" ref="L436">+_xlfn.XLOOKUP(G436,'Variazioni mese finale'!A$7:A$81,_xlfn.XLOOKUP(H436,'Variazioni mese finale'!B$6:M$6,'Variazioni mese finale'!$B$7:$M$81))</f>
        <v>1.462</v>
      </c>
      <c r="M436" s="6">
        <f t="shared" si="27"/>
        <v>2.2661000000000002</v>
      </c>
      <c r="N436" s="2">
        <f>+M436*IFERROR(VLOOKUP(G436,DISPINCOECD,4,FALSE)/VLOOKUP(G$412,DISPINCOECD,4,FALSE),1)</f>
        <v>2.28231998899094</v>
      </c>
      <c r="O436" s="2">
        <f>+K436*VLOOKUP(G436,'Indice consumi'!A$2:G$162,7,FALSE)</f>
        <v>6.7313869955243515</v>
      </c>
      <c r="P436" s="2">
        <f>+K436*VLOOKUP(I436,PaperPulpPrice[#All],3,FALSE)/VLOOKUP(I$2,PaperPulpPrice[#All],3,FALSE)</f>
        <v>2.9030523527566547</v>
      </c>
    </row>
    <row r="437" spans="1:16" x14ac:dyDescent="0.35">
      <c r="A437">
        <v>436</v>
      </c>
      <c r="B437" t="s">
        <v>597</v>
      </c>
      <c r="C437" t="s">
        <v>14</v>
      </c>
      <c r="D437" t="s">
        <v>428</v>
      </c>
      <c r="E437" t="s">
        <v>428</v>
      </c>
      <c r="F437" t="s">
        <v>146</v>
      </c>
      <c r="G437">
        <v>1997</v>
      </c>
      <c r="H437" t="str">
        <f t="shared" si="24"/>
        <v>FEB</v>
      </c>
      <c r="I437" s="1">
        <f t="shared" si="25"/>
        <v>35462</v>
      </c>
      <c r="J437">
        <v>3000</v>
      </c>
      <c r="K437" s="2">
        <f t="shared" si="26"/>
        <v>1.55</v>
      </c>
      <c r="L437" s="2" cm="1">
        <f t="array" ref="L437">+_xlfn.XLOOKUP(G437,'Variazioni mese finale'!A$7:A$81,_xlfn.XLOOKUP(H437,'Variazioni mese finale'!B$6:M$6,'Variazioni mese finale'!$B$7:$M$81))</f>
        <v>1.4610000000000001</v>
      </c>
      <c r="M437" s="6">
        <f t="shared" si="27"/>
        <v>2.2645500000000003</v>
      </c>
      <c r="N437" s="2">
        <f>+M437*IFERROR(VLOOKUP(G437,DISPINCOECD,4,FALSE)/VLOOKUP(G$412,DISPINCOECD,4,FALSE),1)</f>
        <v>2.2807588946072257</v>
      </c>
      <c r="O437" s="2">
        <f>+K437*VLOOKUP(G437,'Indice consumi'!A$2:G$162,7,FALSE)</f>
        <v>6.7313869955243515</v>
      </c>
      <c r="P437" s="2">
        <f>+K437*VLOOKUP(I437,PaperPulpPrice[#All],3,FALSE)/VLOOKUP(I$2,PaperPulpPrice[#All],3,FALSE)</f>
        <v>2.7027371973573469</v>
      </c>
    </row>
    <row r="438" spans="1:16" x14ac:dyDescent="0.35">
      <c r="A438">
        <v>437</v>
      </c>
      <c r="B438" t="s">
        <v>598</v>
      </c>
      <c r="C438" t="s">
        <v>24</v>
      </c>
      <c r="D438" t="s">
        <v>428</v>
      </c>
      <c r="E438" t="s">
        <v>428</v>
      </c>
      <c r="F438" t="s">
        <v>146</v>
      </c>
      <c r="G438">
        <v>1997</v>
      </c>
      <c r="H438" t="str">
        <f t="shared" si="24"/>
        <v>MAR</v>
      </c>
      <c r="I438" s="1">
        <f t="shared" si="25"/>
        <v>35490</v>
      </c>
      <c r="J438">
        <v>3000</v>
      </c>
      <c r="K438" s="2">
        <f t="shared" si="26"/>
        <v>1.55</v>
      </c>
      <c r="L438" s="2" cm="1">
        <f t="array" ref="L438">+_xlfn.XLOOKUP(G438,'Variazioni mese finale'!A$7:A$81,_xlfn.XLOOKUP(H438,'Variazioni mese finale'!B$6:M$6,'Variazioni mese finale'!$B$7:$M$81))</f>
        <v>1.4590000000000001</v>
      </c>
      <c r="M438" s="6">
        <f t="shared" si="27"/>
        <v>2.26145</v>
      </c>
      <c r="N438" s="2">
        <f>+M438*IFERROR(VLOOKUP(G438,DISPINCOECD,4,FALSE)/VLOOKUP(G$412,DISPINCOECD,4,FALSE),1)</f>
        <v>2.2776367058397957</v>
      </c>
      <c r="O438" s="2">
        <f>+K438*VLOOKUP(G438,'Indice consumi'!A$2:G$162,7,FALSE)</f>
        <v>6.7313869955243515</v>
      </c>
      <c r="P438" s="2">
        <f>+K438*VLOOKUP(I438,PaperPulpPrice[#All],3,FALSE)/VLOOKUP(I$2,PaperPulpPrice[#All],3,FALSE)</f>
        <v>2.6268077985680369</v>
      </c>
    </row>
    <row r="439" spans="1:16" x14ac:dyDescent="0.35">
      <c r="A439">
        <v>438</v>
      </c>
      <c r="B439" t="s">
        <v>599</v>
      </c>
      <c r="C439" t="s">
        <v>16</v>
      </c>
      <c r="D439" t="s">
        <v>428</v>
      </c>
      <c r="E439" t="s">
        <v>428</v>
      </c>
      <c r="F439" t="s">
        <v>507</v>
      </c>
      <c r="G439">
        <v>1997</v>
      </c>
      <c r="H439" t="str">
        <f t="shared" si="24"/>
        <v>APR</v>
      </c>
      <c r="I439" s="1">
        <f t="shared" si="25"/>
        <v>35521</v>
      </c>
      <c r="J439">
        <v>3000</v>
      </c>
      <c r="K439" s="2">
        <f t="shared" si="26"/>
        <v>1.55</v>
      </c>
      <c r="L439" s="2" cm="1">
        <f t="array" ref="L439">+_xlfn.XLOOKUP(G439,'Variazioni mese finale'!A$7:A$81,_xlfn.XLOOKUP(H439,'Variazioni mese finale'!B$6:M$6,'Variazioni mese finale'!$B$7:$M$81))</f>
        <v>1.458</v>
      </c>
      <c r="M439" s="6">
        <f t="shared" si="27"/>
        <v>2.2599</v>
      </c>
      <c r="N439" s="2">
        <f>+M439*IFERROR(VLOOKUP(G439,DISPINCOECD,4,FALSE)/VLOOKUP(G$412,DISPINCOECD,4,FALSE),1)</f>
        <v>2.2760756114560809</v>
      </c>
      <c r="O439" s="2">
        <f>+K439*VLOOKUP(G439,'Indice consumi'!A$2:G$162,7,FALSE)</f>
        <v>6.7313869955243515</v>
      </c>
      <c r="P439" s="2">
        <f>+K439*VLOOKUP(I439,PaperPulpPrice[#All],3,FALSE)/VLOOKUP(I$2,PaperPulpPrice[#All],3,FALSE)</f>
        <v>2.5729610916816239</v>
      </c>
    </row>
    <row r="440" spans="1:16" x14ac:dyDescent="0.35">
      <c r="A440">
        <v>439</v>
      </c>
      <c r="B440" t="s">
        <v>600</v>
      </c>
      <c r="C440" t="s">
        <v>27</v>
      </c>
      <c r="D440" t="s">
        <v>428</v>
      </c>
      <c r="E440" t="s">
        <v>428</v>
      </c>
      <c r="F440" t="s">
        <v>507</v>
      </c>
      <c r="G440">
        <v>1997</v>
      </c>
      <c r="H440" t="str">
        <f t="shared" si="24"/>
        <v>MAG</v>
      </c>
      <c r="I440" s="1">
        <f t="shared" si="25"/>
        <v>35551</v>
      </c>
      <c r="J440">
        <v>3000</v>
      </c>
      <c r="K440" s="2">
        <f t="shared" si="26"/>
        <v>1.55</v>
      </c>
      <c r="L440" s="2" cm="1">
        <f t="array" ref="L440">+_xlfn.XLOOKUP(G440,'Variazioni mese finale'!A$7:A$81,_xlfn.XLOOKUP(H440,'Variazioni mese finale'!B$6:M$6,'Variazioni mese finale'!$B$7:$M$81))</f>
        <v>1.454</v>
      </c>
      <c r="M440" s="6">
        <f t="shared" si="27"/>
        <v>2.2536999999999998</v>
      </c>
      <c r="N440" s="2">
        <f>+M440*IFERROR(VLOOKUP(G440,DISPINCOECD,4,FALSE)/VLOOKUP(G$412,DISPINCOECD,4,FALSE),1)</f>
        <v>2.2698312339212219</v>
      </c>
      <c r="O440" s="2">
        <f>+K440*VLOOKUP(G440,'Indice consumi'!A$2:G$162,7,FALSE)</f>
        <v>6.7313869955243515</v>
      </c>
      <c r="P440" s="2">
        <f>+K440*VLOOKUP(I440,PaperPulpPrice[#All],3,FALSE)/VLOOKUP(I$2,PaperPulpPrice[#All],3,FALSE)</f>
        <v>2.6229579883719425</v>
      </c>
    </row>
    <row r="441" spans="1:16" x14ac:dyDescent="0.35">
      <c r="A441">
        <v>440</v>
      </c>
      <c r="B441" t="s">
        <v>601</v>
      </c>
      <c r="C441" t="s">
        <v>18</v>
      </c>
      <c r="D441" t="s">
        <v>428</v>
      </c>
      <c r="E441" t="s">
        <v>428</v>
      </c>
      <c r="F441" t="s">
        <v>507</v>
      </c>
      <c r="G441">
        <v>1997</v>
      </c>
      <c r="H441" t="str">
        <f t="shared" si="24"/>
        <v>GIU</v>
      </c>
      <c r="I441" s="1">
        <f t="shared" si="25"/>
        <v>35582</v>
      </c>
      <c r="J441">
        <v>3000</v>
      </c>
      <c r="K441" s="2">
        <f t="shared" si="26"/>
        <v>1.55</v>
      </c>
      <c r="L441" s="2" cm="1">
        <f t="array" ref="L441">+_xlfn.XLOOKUP(G441,'Variazioni mese finale'!A$7:A$81,_xlfn.XLOOKUP(H441,'Variazioni mese finale'!B$6:M$6,'Variazioni mese finale'!$B$7:$M$81))</f>
        <v>1.454</v>
      </c>
      <c r="M441" s="6">
        <f t="shared" si="27"/>
        <v>2.2536999999999998</v>
      </c>
      <c r="N441" s="2">
        <f>+M441*IFERROR(VLOOKUP(G441,DISPINCOECD,4,FALSE)/VLOOKUP(G$412,DISPINCOECD,4,FALSE),1)</f>
        <v>2.2698312339212219</v>
      </c>
      <c r="O441" s="2">
        <f>+K441*VLOOKUP(G441,'Indice consumi'!A$2:G$162,7,FALSE)</f>
        <v>6.7313869955243515</v>
      </c>
      <c r="P441" s="2">
        <f>+K441*VLOOKUP(I441,PaperPulpPrice[#All],3,FALSE)/VLOOKUP(I$2,PaperPulpPrice[#All],3,FALSE)</f>
        <v>2.6457226341748248</v>
      </c>
    </row>
    <row r="442" spans="1:16" x14ac:dyDescent="0.35">
      <c r="A442">
        <v>441</v>
      </c>
      <c r="B442" t="s">
        <v>602</v>
      </c>
      <c r="C442" t="s">
        <v>30</v>
      </c>
      <c r="D442" t="s">
        <v>382</v>
      </c>
      <c r="E442" t="s">
        <v>382</v>
      </c>
      <c r="F442" t="s">
        <v>603</v>
      </c>
      <c r="G442">
        <v>1997</v>
      </c>
      <c r="H442" t="str">
        <f t="shared" si="24"/>
        <v>LUG</v>
      </c>
      <c r="I442" s="1">
        <f t="shared" si="25"/>
        <v>35612</v>
      </c>
      <c r="J442">
        <v>3000</v>
      </c>
      <c r="K442" s="2">
        <f t="shared" si="26"/>
        <v>1.55</v>
      </c>
      <c r="L442" s="2" cm="1">
        <f t="array" ref="L442">+_xlfn.XLOOKUP(G442,'Variazioni mese finale'!A$7:A$81,_xlfn.XLOOKUP(H442,'Variazioni mese finale'!B$6:M$6,'Variazioni mese finale'!$B$7:$M$81))</f>
        <v>1.454</v>
      </c>
      <c r="M442" s="6">
        <f t="shared" si="27"/>
        <v>2.2536999999999998</v>
      </c>
      <c r="N442" s="2">
        <f>+M442*IFERROR(VLOOKUP(G442,DISPINCOECD,4,FALSE)/VLOOKUP(G$412,DISPINCOECD,4,FALSE),1)</f>
        <v>2.2698312339212219</v>
      </c>
      <c r="O442" s="2">
        <f>+K442*VLOOKUP(G442,'Indice consumi'!A$2:G$162,7,FALSE)</f>
        <v>6.7313869955243515</v>
      </c>
      <c r="P442" s="2">
        <f>+K442*VLOOKUP(I442,PaperPulpPrice[#All],3,FALSE)/VLOOKUP(I$2,PaperPulpPrice[#All],3,FALSE)</f>
        <v>2.6632375811294242</v>
      </c>
    </row>
    <row r="443" spans="1:16" x14ac:dyDescent="0.35">
      <c r="A443">
        <v>442</v>
      </c>
      <c r="B443" t="s">
        <v>604</v>
      </c>
      <c r="C443" t="s">
        <v>50</v>
      </c>
      <c r="D443" t="s">
        <v>382</v>
      </c>
      <c r="E443" t="s">
        <v>382</v>
      </c>
      <c r="F443" t="s">
        <v>603</v>
      </c>
      <c r="G443">
        <v>1997</v>
      </c>
      <c r="H443" t="str">
        <f t="shared" si="24"/>
        <v>AGO</v>
      </c>
      <c r="I443" s="1">
        <f t="shared" si="25"/>
        <v>35643</v>
      </c>
      <c r="J443">
        <v>3000</v>
      </c>
      <c r="K443" s="2">
        <f t="shared" si="26"/>
        <v>1.55</v>
      </c>
      <c r="L443" s="2" cm="1">
        <f t="array" ref="L443">+_xlfn.XLOOKUP(G443,'Variazioni mese finale'!A$7:A$81,_xlfn.XLOOKUP(H443,'Variazioni mese finale'!B$6:M$6,'Variazioni mese finale'!$B$7:$M$81))</f>
        <v>1.454</v>
      </c>
      <c r="M443" s="6">
        <f t="shared" si="27"/>
        <v>2.2536999999999998</v>
      </c>
      <c r="N443" s="2">
        <f>+M443*IFERROR(VLOOKUP(G443,DISPINCOECD,4,FALSE)/VLOOKUP(G$412,DISPINCOECD,4,FALSE),1)</f>
        <v>2.2698312339212219</v>
      </c>
      <c r="O443" s="2">
        <f>+K443*VLOOKUP(G443,'Indice consumi'!A$2:G$162,7,FALSE)</f>
        <v>6.7313869955243515</v>
      </c>
      <c r="P443" s="2">
        <f>+K443*VLOOKUP(I443,PaperPulpPrice[#All],3,FALSE)/VLOOKUP(I$2,PaperPulpPrice[#All],3,FALSE)</f>
        <v>2.6359978036425091</v>
      </c>
    </row>
    <row r="444" spans="1:16" x14ac:dyDescent="0.35">
      <c r="A444">
        <v>443</v>
      </c>
      <c r="B444" t="s">
        <v>605</v>
      </c>
      <c r="C444" t="s">
        <v>20</v>
      </c>
      <c r="D444" t="s">
        <v>382</v>
      </c>
      <c r="E444" t="s">
        <v>382</v>
      </c>
      <c r="F444" t="s">
        <v>403</v>
      </c>
      <c r="G444">
        <v>1997</v>
      </c>
      <c r="H444" t="str">
        <f t="shared" si="24"/>
        <v>SET</v>
      </c>
      <c r="I444" s="1">
        <f t="shared" si="25"/>
        <v>35674</v>
      </c>
      <c r="J444">
        <v>3000</v>
      </c>
      <c r="K444" s="2">
        <f t="shared" si="26"/>
        <v>1.55</v>
      </c>
      <c r="L444" s="2" cm="1">
        <f t="array" ref="L444">+_xlfn.XLOOKUP(G444,'Variazioni mese finale'!A$7:A$81,_xlfn.XLOOKUP(H444,'Variazioni mese finale'!B$6:M$6,'Variazioni mese finale'!$B$7:$M$81))</f>
        <v>1.4510000000000001</v>
      </c>
      <c r="M444" s="6">
        <f t="shared" si="27"/>
        <v>2.24905</v>
      </c>
      <c r="N444" s="2">
        <f>+M444*IFERROR(VLOOKUP(G444,DISPINCOECD,4,FALSE)/VLOOKUP(G$412,DISPINCOECD,4,FALSE),1)</f>
        <v>2.265147950770078</v>
      </c>
      <c r="O444" s="2">
        <f>+K444*VLOOKUP(G444,'Indice consumi'!A$2:G$162,7,FALSE)</f>
        <v>6.7313869955243515</v>
      </c>
      <c r="P444" s="2">
        <f>+K444*VLOOKUP(I444,PaperPulpPrice[#All],3,FALSE)/VLOOKUP(I$2,PaperPulpPrice[#All],3,FALSE)</f>
        <v>2.7277696950972889</v>
      </c>
    </row>
    <row r="445" spans="1:16" x14ac:dyDescent="0.35">
      <c r="A445">
        <v>444</v>
      </c>
      <c r="B445" t="s">
        <v>606</v>
      </c>
      <c r="C445" t="s">
        <v>7</v>
      </c>
      <c r="D445" t="s">
        <v>382</v>
      </c>
      <c r="E445" t="s">
        <v>382</v>
      </c>
      <c r="F445" t="s">
        <v>403</v>
      </c>
      <c r="G445">
        <v>1997</v>
      </c>
      <c r="H445" t="str">
        <f t="shared" si="24"/>
        <v>OTT</v>
      </c>
      <c r="I445" s="1">
        <f t="shared" si="25"/>
        <v>35704</v>
      </c>
      <c r="J445">
        <v>3000</v>
      </c>
      <c r="K445" s="2">
        <f t="shared" si="26"/>
        <v>1.55</v>
      </c>
      <c r="L445" s="2" cm="1">
        <f t="array" ref="L445">+_xlfn.XLOOKUP(G445,'Variazioni mese finale'!A$7:A$81,_xlfn.XLOOKUP(H445,'Variazioni mese finale'!B$6:M$6,'Variazioni mese finale'!$B$7:$M$81))</f>
        <v>1.4470000000000001</v>
      </c>
      <c r="M445" s="6">
        <f t="shared" si="27"/>
        <v>2.2428500000000002</v>
      </c>
      <c r="N445" s="2">
        <f>+M445*IFERROR(VLOOKUP(G445,DISPINCOECD,4,FALSE)/VLOOKUP(G$412,DISPINCOECD,4,FALSE),1)</f>
        <v>2.2589035732352194</v>
      </c>
      <c r="O445" s="2">
        <f>+K445*VLOOKUP(G445,'Indice consumi'!A$2:G$162,7,FALSE)</f>
        <v>6.7313869955243515</v>
      </c>
      <c r="P445" s="2">
        <f>+K445*VLOOKUP(I445,PaperPulpPrice[#All],3,FALSE)/VLOOKUP(I$2,PaperPulpPrice[#All],3,FALSE)</f>
        <v>2.7657075738812384</v>
      </c>
    </row>
    <row r="446" spans="1:16" x14ac:dyDescent="0.35">
      <c r="A446">
        <v>445</v>
      </c>
      <c r="B446" t="s">
        <v>607</v>
      </c>
      <c r="C446" t="s">
        <v>33</v>
      </c>
      <c r="D446" t="s">
        <v>569</v>
      </c>
      <c r="E446" t="s">
        <v>569</v>
      </c>
      <c r="F446" t="s">
        <v>608</v>
      </c>
      <c r="G446">
        <v>1997</v>
      </c>
      <c r="H446" t="str">
        <f t="shared" si="24"/>
        <v>NOV</v>
      </c>
      <c r="I446" s="1">
        <f t="shared" si="25"/>
        <v>35735</v>
      </c>
      <c r="J446">
        <v>3000</v>
      </c>
      <c r="K446" s="2">
        <f t="shared" si="26"/>
        <v>1.55</v>
      </c>
      <c r="L446" s="2" cm="1">
        <f t="array" ref="L446">+_xlfn.XLOOKUP(G446,'Variazioni mese finale'!A$7:A$81,_xlfn.XLOOKUP(H446,'Variazioni mese finale'!B$6:M$6,'Variazioni mese finale'!$B$7:$M$81))</f>
        <v>1.4430000000000001</v>
      </c>
      <c r="M446" s="6">
        <f t="shared" si="27"/>
        <v>2.23665</v>
      </c>
      <c r="N446" s="2">
        <f>+M446*IFERROR(VLOOKUP(G446,DISPINCOECD,4,FALSE)/VLOOKUP(G$412,DISPINCOECD,4,FALSE),1)</f>
        <v>2.2526591957003599</v>
      </c>
      <c r="O446" s="2">
        <f>+K446*VLOOKUP(G446,'Indice consumi'!A$2:G$162,7,FALSE)</f>
        <v>6.7313869955243515</v>
      </c>
      <c r="P446" s="2">
        <f>+K446*VLOOKUP(I446,PaperPulpPrice[#All],3,FALSE)/VLOOKUP(I$2,PaperPulpPrice[#All],3,FALSE)</f>
        <v>2.795586178654824</v>
      </c>
    </row>
    <row r="447" spans="1:16" x14ac:dyDescent="0.35">
      <c r="A447">
        <v>446</v>
      </c>
      <c r="B447" t="s">
        <v>609</v>
      </c>
      <c r="C447" t="s">
        <v>11</v>
      </c>
      <c r="D447" t="s">
        <v>428</v>
      </c>
      <c r="E447" t="s">
        <v>428</v>
      </c>
      <c r="F447" t="s">
        <v>507</v>
      </c>
      <c r="G447">
        <v>1997</v>
      </c>
      <c r="H447" t="str">
        <f t="shared" si="24"/>
        <v>DIC</v>
      </c>
      <c r="I447" s="1">
        <f t="shared" si="25"/>
        <v>35765</v>
      </c>
      <c r="J447">
        <v>3000</v>
      </c>
      <c r="K447" s="2">
        <f t="shared" si="26"/>
        <v>1.55</v>
      </c>
      <c r="L447" s="2" cm="1">
        <f t="array" ref="L447">+_xlfn.XLOOKUP(G447,'Variazioni mese finale'!A$7:A$81,_xlfn.XLOOKUP(H447,'Variazioni mese finale'!B$6:M$6,'Variazioni mese finale'!$B$7:$M$81))</f>
        <v>1.4430000000000001</v>
      </c>
      <c r="M447" s="6">
        <f t="shared" si="27"/>
        <v>2.23665</v>
      </c>
      <c r="N447" s="2">
        <f>+M447*IFERROR(VLOOKUP(G447,DISPINCOECD,4,FALSE)/VLOOKUP(G$412,DISPINCOECD,4,FALSE),1)</f>
        <v>2.2526591957003599</v>
      </c>
      <c r="O447" s="2">
        <f>+K447*VLOOKUP(G447,'Indice consumi'!A$2:G$162,7,FALSE)</f>
        <v>6.7313869955243515</v>
      </c>
      <c r="P447" s="2">
        <f>+K447*VLOOKUP(I447,PaperPulpPrice[#All],3,FALSE)/VLOOKUP(I$2,PaperPulpPrice[#All],3,FALSE)</f>
        <v>2.7353898077601633</v>
      </c>
    </row>
    <row r="448" spans="1:16" x14ac:dyDescent="0.35">
      <c r="A448">
        <v>447</v>
      </c>
      <c r="B448" t="s">
        <v>610</v>
      </c>
      <c r="C448" t="s">
        <v>22</v>
      </c>
      <c r="D448" t="s">
        <v>382</v>
      </c>
      <c r="E448" t="s">
        <v>382</v>
      </c>
      <c r="F448" t="s">
        <v>252</v>
      </c>
      <c r="G448">
        <v>1998</v>
      </c>
      <c r="H448" t="str">
        <f t="shared" si="24"/>
        <v>GEN</v>
      </c>
      <c r="I448" s="1">
        <f t="shared" si="25"/>
        <v>35796</v>
      </c>
      <c r="J448">
        <v>3500</v>
      </c>
      <c r="K448" s="2">
        <f t="shared" si="26"/>
        <v>1.81</v>
      </c>
      <c r="L448" s="2" cm="1">
        <f t="array" ref="L448">+_xlfn.XLOOKUP(G448,'Variazioni mese finale'!A$7:A$81,_xlfn.XLOOKUP(H448,'Variazioni mese finale'!B$6:M$6,'Variazioni mese finale'!$B$7:$M$81))</f>
        <v>1.4390000000000001</v>
      </c>
      <c r="M448" s="6">
        <f t="shared" si="27"/>
        <v>2.60459</v>
      </c>
      <c r="N448" s="2">
        <f>+M448*IFERROR(VLOOKUP(G448,DISPINCOECD,4,FALSE)/VLOOKUP(G$412,DISPINCOECD,4,FALSE),1)</f>
        <v>2.6122826126667902</v>
      </c>
      <c r="O448" s="2">
        <f>+K448*VLOOKUP(G448,'Indice consumi'!A$2:G$162,7,FALSE)</f>
        <v>8.1121105494548171</v>
      </c>
      <c r="P448" s="2">
        <f>+K448*VLOOKUP(I448,PaperPulpPrice[#All],3,FALSE)/VLOOKUP(I$2,PaperPulpPrice[#All],3,FALSE)</f>
        <v>3.0505475690744532</v>
      </c>
    </row>
    <row r="449" spans="1:16" x14ac:dyDescent="0.35">
      <c r="A449">
        <v>448</v>
      </c>
      <c r="B449" t="s">
        <v>611</v>
      </c>
      <c r="C449" t="s">
        <v>14</v>
      </c>
      <c r="D449" t="s">
        <v>382</v>
      </c>
      <c r="E449" t="s">
        <v>382</v>
      </c>
      <c r="F449" t="s">
        <v>252</v>
      </c>
      <c r="G449">
        <v>1998</v>
      </c>
      <c r="H449" t="str">
        <f t="shared" si="24"/>
        <v>FEB</v>
      </c>
      <c r="I449" s="1">
        <f t="shared" si="25"/>
        <v>35827</v>
      </c>
      <c r="J449">
        <v>3500</v>
      </c>
      <c r="K449" s="2">
        <f t="shared" si="26"/>
        <v>1.81</v>
      </c>
      <c r="L449" s="2" cm="1">
        <f t="array" ref="L449">+_xlfn.XLOOKUP(G449,'Variazioni mese finale'!A$7:A$81,_xlfn.XLOOKUP(H449,'Variazioni mese finale'!B$6:M$6,'Variazioni mese finale'!$B$7:$M$81))</f>
        <v>1.4350000000000001</v>
      </c>
      <c r="M449" s="6">
        <f t="shared" si="27"/>
        <v>2.59735</v>
      </c>
      <c r="N449" s="2">
        <f>+M449*IFERROR(VLOOKUP(G449,DISPINCOECD,4,FALSE)/VLOOKUP(G$412,DISPINCOECD,4,FALSE),1)</f>
        <v>2.6050212294488149</v>
      </c>
      <c r="O449" s="2">
        <f>+K449*VLOOKUP(G449,'Indice consumi'!A$2:G$162,7,FALSE)</f>
        <v>8.1121105494548171</v>
      </c>
      <c r="P449" s="2">
        <f>+K449*VLOOKUP(I449,PaperPulpPrice[#All],3,FALSE)/VLOOKUP(I$2,PaperPulpPrice[#All],3,FALSE)</f>
        <v>2.977734436789798</v>
      </c>
    </row>
    <row r="450" spans="1:16" x14ac:dyDescent="0.35">
      <c r="A450">
        <v>449</v>
      </c>
      <c r="B450" t="s">
        <v>612</v>
      </c>
      <c r="C450" t="s">
        <v>24</v>
      </c>
      <c r="D450" t="s">
        <v>382</v>
      </c>
      <c r="E450" t="s">
        <v>382</v>
      </c>
      <c r="F450" t="s">
        <v>613</v>
      </c>
      <c r="G450">
        <v>1998</v>
      </c>
      <c r="H450" t="str">
        <f t="shared" si="24"/>
        <v>MAR</v>
      </c>
      <c r="I450" s="1">
        <f t="shared" si="25"/>
        <v>35855</v>
      </c>
      <c r="J450">
        <v>3500</v>
      </c>
      <c r="K450" s="2">
        <f t="shared" si="26"/>
        <v>1.81</v>
      </c>
      <c r="L450" s="2" cm="1">
        <f t="array" ref="L450">+_xlfn.XLOOKUP(G450,'Variazioni mese finale'!A$7:A$81,_xlfn.XLOOKUP(H450,'Variazioni mese finale'!B$6:M$6,'Variazioni mese finale'!$B$7:$M$81))</f>
        <v>1.4350000000000001</v>
      </c>
      <c r="M450" s="6">
        <f t="shared" si="27"/>
        <v>2.59735</v>
      </c>
      <c r="N450" s="2">
        <f>+M450*IFERROR(VLOOKUP(G450,DISPINCOECD,4,FALSE)/VLOOKUP(G$412,DISPINCOECD,4,FALSE),1)</f>
        <v>2.6050212294488149</v>
      </c>
      <c r="O450" s="2">
        <f>+K450*VLOOKUP(G450,'Indice consumi'!A$2:G$162,7,FALSE)</f>
        <v>8.1121105494548171</v>
      </c>
      <c r="P450" s="2">
        <f>+K450*VLOOKUP(I450,PaperPulpPrice[#All],3,FALSE)/VLOOKUP(I$2,PaperPulpPrice[#All],3,FALSE)</f>
        <v>2.9328315321558551</v>
      </c>
    </row>
    <row r="451" spans="1:16" x14ac:dyDescent="0.35">
      <c r="A451">
        <v>450</v>
      </c>
      <c r="B451" t="s">
        <v>614</v>
      </c>
      <c r="C451" t="s">
        <v>16</v>
      </c>
      <c r="D451" t="s">
        <v>382</v>
      </c>
      <c r="E451" t="s">
        <v>382</v>
      </c>
      <c r="F451" t="s">
        <v>613</v>
      </c>
      <c r="G451">
        <v>1998</v>
      </c>
      <c r="H451" t="str">
        <f t="shared" ref="H451:H514" si="28">+UPPER(TEXT(I451,"MMM"))</f>
        <v>APR</v>
      </c>
      <c r="I451" s="1">
        <f t="shared" ref="I451:I514" si="29">+VALUE(CONCATENATE("01-",C451,"-",G451))</f>
        <v>35886</v>
      </c>
      <c r="J451">
        <v>3500</v>
      </c>
      <c r="K451" s="2">
        <f t="shared" ref="K451:K489" si="30">+ROUND(IF(I451&lt;I$496,J451/1936.27,J451),2)</f>
        <v>1.81</v>
      </c>
      <c r="L451" s="2" cm="1">
        <f t="array" ref="L451">+_xlfn.XLOOKUP(G451,'Variazioni mese finale'!A$7:A$81,_xlfn.XLOOKUP(H451,'Variazioni mese finale'!B$6:M$6,'Variazioni mese finale'!$B$7:$M$81))</f>
        <v>1.4319999999999999</v>
      </c>
      <c r="M451" s="6">
        <f t="shared" ref="M451:M514" si="31">+L451*K451</f>
        <v>2.59192</v>
      </c>
      <c r="N451" s="2">
        <f>+M451*IFERROR(VLOOKUP(G451,DISPINCOECD,4,FALSE)/VLOOKUP(G$412,DISPINCOECD,4,FALSE),1)</f>
        <v>2.5995751920353327</v>
      </c>
      <c r="O451" s="2">
        <f>+K451*VLOOKUP(G451,'Indice consumi'!A$2:G$162,7,FALSE)</f>
        <v>8.1121105494548171</v>
      </c>
      <c r="P451" s="2">
        <f>+K451*VLOOKUP(I451,PaperPulpPrice[#All],3,FALSE)/VLOOKUP(I$2,PaperPulpPrice[#All],3,FALSE)</f>
        <v>2.8281983078448341</v>
      </c>
    </row>
    <row r="452" spans="1:16" x14ac:dyDescent="0.35">
      <c r="A452">
        <v>451</v>
      </c>
      <c r="B452" t="s">
        <v>615</v>
      </c>
      <c r="C452" t="s">
        <v>27</v>
      </c>
      <c r="D452" t="s">
        <v>382</v>
      </c>
      <c r="E452" t="s">
        <v>382</v>
      </c>
      <c r="F452" t="s">
        <v>616</v>
      </c>
      <c r="G452">
        <v>1998</v>
      </c>
      <c r="H452" t="str">
        <f t="shared" si="28"/>
        <v>MAG</v>
      </c>
      <c r="I452" s="1">
        <f t="shared" si="29"/>
        <v>35916</v>
      </c>
      <c r="J452">
        <v>3500</v>
      </c>
      <c r="K452" s="2">
        <f t="shared" si="30"/>
        <v>1.81</v>
      </c>
      <c r="L452" s="2" cm="1">
        <f t="array" ref="L452">+_xlfn.XLOOKUP(G452,'Variazioni mese finale'!A$7:A$81,_xlfn.XLOOKUP(H452,'Variazioni mese finale'!B$6:M$6,'Variazioni mese finale'!$B$7:$M$81))</f>
        <v>1.429</v>
      </c>
      <c r="M452" s="6">
        <f t="shared" si="31"/>
        <v>2.58649</v>
      </c>
      <c r="N452" s="2">
        <f>+M452*IFERROR(VLOOKUP(G452,DISPINCOECD,4,FALSE)/VLOOKUP(G$412,DISPINCOECD,4,FALSE),1)</f>
        <v>2.594129154621851</v>
      </c>
      <c r="O452" s="2">
        <f>+K452*VLOOKUP(G452,'Indice consumi'!A$2:G$162,7,FALSE)</f>
        <v>8.1121105494548171</v>
      </c>
      <c r="P452" s="2">
        <f>+K452*VLOOKUP(I452,PaperPulpPrice[#All],3,FALSE)/VLOOKUP(I$2,PaperPulpPrice[#All],3,FALSE)</f>
        <v>2.8810332994234877</v>
      </c>
    </row>
    <row r="453" spans="1:16" x14ac:dyDescent="0.35">
      <c r="A453">
        <v>452</v>
      </c>
      <c r="B453" t="s">
        <v>617</v>
      </c>
      <c r="C453" t="s">
        <v>18</v>
      </c>
      <c r="D453" t="s">
        <v>568</v>
      </c>
      <c r="E453" t="s">
        <v>569</v>
      </c>
      <c r="F453" t="s">
        <v>618</v>
      </c>
      <c r="G453">
        <v>1998</v>
      </c>
      <c r="H453" t="str">
        <f t="shared" si="28"/>
        <v>GIU</v>
      </c>
      <c r="I453" s="1">
        <f t="shared" si="29"/>
        <v>35947</v>
      </c>
      <c r="J453">
        <v>3500</v>
      </c>
      <c r="K453" s="2">
        <f t="shared" si="30"/>
        <v>1.81</v>
      </c>
      <c r="L453" s="2" cm="1">
        <f t="array" ref="L453">+_xlfn.XLOOKUP(G453,'Variazioni mese finale'!A$7:A$81,_xlfn.XLOOKUP(H453,'Variazioni mese finale'!B$6:M$6,'Variazioni mese finale'!$B$7:$M$81))</f>
        <v>1.4279999999999999</v>
      </c>
      <c r="M453" s="6">
        <f t="shared" si="31"/>
        <v>2.5846800000000001</v>
      </c>
      <c r="N453" s="2">
        <f>+M453*IFERROR(VLOOKUP(G453,DISPINCOECD,4,FALSE)/VLOOKUP(G$412,DISPINCOECD,4,FALSE),1)</f>
        <v>2.592313808817357</v>
      </c>
      <c r="O453" s="2">
        <f>+K453*VLOOKUP(G453,'Indice consumi'!A$2:G$162,7,FALSE)</f>
        <v>8.1121105494548171</v>
      </c>
      <c r="P453" s="2">
        <f>+K453*VLOOKUP(I453,PaperPulpPrice[#All],3,FALSE)/VLOOKUP(I$2,PaperPulpPrice[#All],3,FALSE)</f>
        <v>2.9292363268996247</v>
      </c>
    </row>
    <row r="454" spans="1:16" x14ac:dyDescent="0.35">
      <c r="A454">
        <v>453</v>
      </c>
      <c r="B454" t="s">
        <v>619</v>
      </c>
      <c r="C454" t="s">
        <v>30</v>
      </c>
      <c r="D454" t="s">
        <v>428</v>
      </c>
      <c r="E454" t="s">
        <v>428</v>
      </c>
      <c r="F454" t="s">
        <v>146</v>
      </c>
      <c r="G454">
        <v>1998</v>
      </c>
      <c r="H454" t="str">
        <f t="shared" si="28"/>
        <v>LUG</v>
      </c>
      <c r="I454" s="1">
        <f t="shared" si="29"/>
        <v>35977</v>
      </c>
      <c r="J454">
        <v>3500</v>
      </c>
      <c r="K454" s="2">
        <f t="shared" si="30"/>
        <v>1.81</v>
      </c>
      <c r="L454" s="2" cm="1">
        <f t="array" ref="L454">+_xlfn.XLOOKUP(G454,'Variazioni mese finale'!A$7:A$81,_xlfn.XLOOKUP(H454,'Variazioni mese finale'!B$6:M$6,'Variazioni mese finale'!$B$7:$M$81))</f>
        <v>1.4279999999999999</v>
      </c>
      <c r="M454" s="6">
        <f t="shared" si="31"/>
        <v>2.5846800000000001</v>
      </c>
      <c r="N454" s="2">
        <f>+M454*IFERROR(VLOOKUP(G454,DISPINCOECD,4,FALSE)/VLOOKUP(G$412,DISPINCOECD,4,FALSE),1)</f>
        <v>2.592313808817357</v>
      </c>
      <c r="O454" s="2">
        <f>+K454*VLOOKUP(G454,'Indice consumi'!A$2:G$162,7,FALSE)</f>
        <v>8.1121105494548171</v>
      </c>
      <c r="P454" s="2">
        <f>+K454*VLOOKUP(I454,PaperPulpPrice[#All],3,FALSE)/VLOOKUP(I$2,PaperPulpPrice[#All],3,FALSE)</f>
        <v>2.9679684050405934</v>
      </c>
    </row>
    <row r="455" spans="1:16" x14ac:dyDescent="0.35">
      <c r="A455">
        <v>454</v>
      </c>
      <c r="B455" t="s">
        <v>620</v>
      </c>
      <c r="C455" t="s">
        <v>50</v>
      </c>
      <c r="D455" t="s">
        <v>428</v>
      </c>
      <c r="E455" t="s">
        <v>428</v>
      </c>
      <c r="F455" t="s">
        <v>146</v>
      </c>
      <c r="G455">
        <v>1998</v>
      </c>
      <c r="H455" t="str">
        <f t="shared" si="28"/>
        <v>AGO</v>
      </c>
      <c r="I455" s="1">
        <f t="shared" si="29"/>
        <v>36008</v>
      </c>
      <c r="J455">
        <v>3500</v>
      </c>
      <c r="K455" s="2">
        <f t="shared" si="30"/>
        <v>1.81</v>
      </c>
      <c r="L455" s="2" cm="1">
        <f t="array" ref="L455">+_xlfn.XLOOKUP(G455,'Variazioni mese finale'!A$7:A$81,_xlfn.XLOOKUP(H455,'Variazioni mese finale'!B$6:M$6,'Variazioni mese finale'!$B$7:$M$81))</f>
        <v>1.427</v>
      </c>
      <c r="M455" s="6">
        <f t="shared" si="31"/>
        <v>2.5828700000000002</v>
      </c>
      <c r="N455" s="2">
        <f>+M455*IFERROR(VLOOKUP(G455,DISPINCOECD,4,FALSE)/VLOOKUP(G$412,DISPINCOECD,4,FALSE),1)</f>
        <v>2.5904984630128634</v>
      </c>
      <c r="O455" s="2">
        <f>+K455*VLOOKUP(G455,'Indice consumi'!A$2:G$162,7,FALSE)</f>
        <v>8.1121105494548171</v>
      </c>
      <c r="P455" s="2">
        <f>+K455*VLOOKUP(I455,PaperPulpPrice[#All],3,FALSE)/VLOOKUP(I$2,PaperPulpPrice[#All],3,FALSE)</f>
        <v>2.9159962371376613</v>
      </c>
    </row>
    <row r="456" spans="1:16" x14ac:dyDescent="0.35">
      <c r="A456">
        <v>455</v>
      </c>
      <c r="B456" t="s">
        <v>621</v>
      </c>
      <c r="C456" t="s">
        <v>20</v>
      </c>
      <c r="D456" t="s">
        <v>382</v>
      </c>
      <c r="E456" t="s">
        <v>382</v>
      </c>
      <c r="F456" t="s">
        <v>134</v>
      </c>
      <c r="G456">
        <v>1998</v>
      </c>
      <c r="H456" t="str">
        <f t="shared" si="28"/>
        <v>SET</v>
      </c>
      <c r="I456" s="1">
        <f t="shared" si="29"/>
        <v>36039</v>
      </c>
      <c r="J456">
        <v>3500</v>
      </c>
      <c r="K456" s="2">
        <f t="shared" si="30"/>
        <v>1.81</v>
      </c>
      <c r="L456" s="2" cm="1">
        <f t="array" ref="L456">+_xlfn.XLOOKUP(G456,'Variazioni mese finale'!A$7:A$81,_xlfn.XLOOKUP(H456,'Variazioni mese finale'!B$6:M$6,'Variazioni mese finale'!$B$7:$M$81))</f>
        <v>1.425</v>
      </c>
      <c r="M456" s="6">
        <f t="shared" si="31"/>
        <v>2.57925</v>
      </c>
      <c r="N456" s="2">
        <f>+M456*IFERROR(VLOOKUP(G456,DISPINCOECD,4,FALSE)/VLOOKUP(G$412,DISPINCOECD,4,FALSE),1)</f>
        <v>2.5868677714038752</v>
      </c>
      <c r="O456" s="2">
        <f>+K456*VLOOKUP(G456,'Indice consumi'!A$2:G$162,7,FALSE)</f>
        <v>8.1121105494548171</v>
      </c>
      <c r="P456" s="2">
        <f>+K456*VLOOKUP(I456,PaperPulpPrice[#All],3,FALSE)/VLOOKUP(I$2,PaperPulpPrice[#All],3,FALSE)</f>
        <v>3.0050103839659843</v>
      </c>
    </row>
    <row r="457" spans="1:16" x14ac:dyDescent="0.35">
      <c r="A457">
        <v>456</v>
      </c>
      <c r="B457" t="s">
        <v>622</v>
      </c>
      <c r="C457" t="s">
        <v>7</v>
      </c>
      <c r="D457" t="s">
        <v>382</v>
      </c>
      <c r="E457" t="s">
        <v>382</v>
      </c>
      <c r="F457" t="s">
        <v>603</v>
      </c>
      <c r="G457">
        <v>1998</v>
      </c>
      <c r="H457" t="str">
        <f t="shared" si="28"/>
        <v>OTT</v>
      </c>
      <c r="I457" s="1">
        <f t="shared" si="29"/>
        <v>36069</v>
      </c>
      <c r="J457">
        <v>3500</v>
      </c>
      <c r="K457" s="2">
        <f t="shared" si="30"/>
        <v>1.81</v>
      </c>
      <c r="L457" s="2" cm="1">
        <f t="array" ref="L457">+_xlfn.XLOOKUP(G457,'Variazioni mese finale'!A$7:A$81,_xlfn.XLOOKUP(H457,'Variazioni mese finale'!B$6:M$6,'Variazioni mese finale'!$B$7:$M$81))</f>
        <v>1.423</v>
      </c>
      <c r="M457" s="6">
        <f t="shared" si="31"/>
        <v>2.5756300000000003</v>
      </c>
      <c r="N457" s="2">
        <f>+M457*IFERROR(VLOOKUP(G457,DISPINCOECD,4,FALSE)/VLOOKUP(G$412,DISPINCOECD,4,FALSE),1)</f>
        <v>2.5832370797948876</v>
      </c>
      <c r="O457" s="2">
        <f>+K457*VLOOKUP(G457,'Indice consumi'!A$2:G$162,7,FALSE)</f>
        <v>8.1121105494548171</v>
      </c>
      <c r="P457" s="2">
        <f>+K457*VLOOKUP(I457,PaperPulpPrice[#All],3,FALSE)/VLOOKUP(I$2,PaperPulpPrice[#All],3,FALSE)</f>
        <v>3.0083795882426161</v>
      </c>
    </row>
    <row r="458" spans="1:16" x14ac:dyDescent="0.35">
      <c r="A458">
        <v>457</v>
      </c>
      <c r="B458" t="s">
        <v>623</v>
      </c>
      <c r="C458" t="s">
        <v>33</v>
      </c>
      <c r="D458" t="s">
        <v>382</v>
      </c>
      <c r="E458" t="s">
        <v>382</v>
      </c>
      <c r="F458" t="s">
        <v>603</v>
      </c>
      <c r="G458">
        <v>1998</v>
      </c>
      <c r="H458" t="str">
        <f t="shared" si="28"/>
        <v>NOV</v>
      </c>
      <c r="I458" s="1">
        <f t="shared" si="29"/>
        <v>36100</v>
      </c>
      <c r="J458">
        <v>3500</v>
      </c>
      <c r="K458" s="2">
        <f t="shared" si="30"/>
        <v>1.81</v>
      </c>
      <c r="L458" s="2" cm="1">
        <f t="array" ref="L458">+_xlfn.XLOOKUP(G458,'Variazioni mese finale'!A$7:A$81,_xlfn.XLOOKUP(H458,'Variazioni mese finale'!B$6:M$6,'Variazioni mese finale'!$B$7:$M$81))</f>
        <v>1.4219999999999999</v>
      </c>
      <c r="M458" s="6">
        <f t="shared" si="31"/>
        <v>2.57382</v>
      </c>
      <c r="N458" s="2">
        <f>+M458*IFERROR(VLOOKUP(G458,DISPINCOECD,4,FALSE)/VLOOKUP(G$412,DISPINCOECD,4,FALSE),1)</f>
        <v>2.5814217339903931</v>
      </c>
      <c r="O458" s="2">
        <f>+K458*VLOOKUP(G458,'Indice consumi'!A$2:G$162,7,FALSE)</f>
        <v>8.1121105494548171</v>
      </c>
      <c r="P458" s="2">
        <f>+K458*VLOOKUP(I458,PaperPulpPrice[#All],3,FALSE)/VLOOKUP(I$2,PaperPulpPrice[#All],3,FALSE)</f>
        <v>2.9109467726126406</v>
      </c>
    </row>
    <row r="459" spans="1:16" x14ac:dyDescent="0.35">
      <c r="A459">
        <v>458</v>
      </c>
      <c r="B459" t="s">
        <v>624</v>
      </c>
      <c r="C459" t="s">
        <v>11</v>
      </c>
      <c r="D459" t="s">
        <v>428</v>
      </c>
      <c r="E459" t="s">
        <v>428</v>
      </c>
      <c r="F459" t="s">
        <v>613</v>
      </c>
      <c r="G459">
        <v>1998</v>
      </c>
      <c r="H459" t="str">
        <f t="shared" si="28"/>
        <v>DIC</v>
      </c>
      <c r="I459" s="1">
        <f t="shared" si="29"/>
        <v>36130</v>
      </c>
      <c r="J459">
        <v>3500</v>
      </c>
      <c r="K459" s="2">
        <f t="shared" si="30"/>
        <v>1.81</v>
      </c>
      <c r="L459" s="2" cm="1">
        <f t="array" ref="L459">+_xlfn.XLOOKUP(G459,'Variazioni mese finale'!A$7:A$81,_xlfn.XLOOKUP(H459,'Variazioni mese finale'!B$6:M$6,'Variazioni mese finale'!$B$7:$M$81))</f>
        <v>1.4219999999999999</v>
      </c>
      <c r="M459" s="6">
        <f t="shared" si="31"/>
        <v>2.57382</v>
      </c>
      <c r="N459" s="2">
        <f>+M459*IFERROR(VLOOKUP(G459,DISPINCOECD,4,FALSE)/VLOOKUP(G$412,DISPINCOECD,4,FALSE),1)</f>
        <v>2.5814217339903931</v>
      </c>
      <c r="O459" s="2">
        <f>+K459*VLOOKUP(G459,'Indice consumi'!A$2:G$162,7,FALSE)</f>
        <v>8.1121105494548171</v>
      </c>
      <c r="P459" s="2">
        <f>+K459*VLOOKUP(I459,PaperPulpPrice[#All],3,FALSE)/VLOOKUP(I$2,PaperPulpPrice[#All],3,FALSE)</f>
        <v>2.9459086573214543</v>
      </c>
    </row>
    <row r="460" spans="1:16" x14ac:dyDescent="0.35">
      <c r="A460">
        <v>459</v>
      </c>
      <c r="B460" t="s">
        <v>625</v>
      </c>
      <c r="C460" t="s">
        <v>22</v>
      </c>
      <c r="D460" t="s">
        <v>428</v>
      </c>
      <c r="E460" t="s">
        <v>428</v>
      </c>
      <c r="F460" t="s">
        <v>626</v>
      </c>
      <c r="G460">
        <v>1999</v>
      </c>
      <c r="H460" t="str">
        <f t="shared" si="28"/>
        <v>GEN</v>
      </c>
      <c r="I460" s="1">
        <f t="shared" si="29"/>
        <v>36161</v>
      </c>
      <c r="J460">
        <v>3500</v>
      </c>
      <c r="K460" s="2">
        <f t="shared" si="30"/>
        <v>1.81</v>
      </c>
      <c r="L460" s="2" cm="1">
        <f t="array" ref="L460">+_xlfn.XLOOKUP(G460,'Variazioni mese finale'!A$7:A$81,_xlfn.XLOOKUP(H460,'Variazioni mese finale'!B$6:M$6,'Variazioni mese finale'!$B$7:$M$81))</f>
        <v>1.42</v>
      </c>
      <c r="M460" s="6">
        <f t="shared" si="31"/>
        <v>2.5701999999999998</v>
      </c>
      <c r="N460" s="2">
        <f>+M460*IFERROR(VLOOKUP(G460,DISPINCOECD,4,FALSE)/VLOOKUP(G$412,DISPINCOECD,4,FALSE),1)</f>
        <v>2.5296426128646137</v>
      </c>
      <c r="O460" s="2">
        <f>+K460*VLOOKUP(G460,'Indice consumi'!A$2:G$162,7,FALSE)</f>
        <v>8.3322838256844118</v>
      </c>
      <c r="P460" s="2">
        <f>+K460*VLOOKUP(I460,PaperPulpPrice[#All],3,FALSE)/VLOOKUP(I$2,PaperPulpPrice[#All],3,FALSE)</f>
        <v>2.8190850035338815</v>
      </c>
    </row>
    <row r="461" spans="1:16" x14ac:dyDescent="0.35">
      <c r="A461">
        <v>460</v>
      </c>
      <c r="B461" t="s">
        <v>627</v>
      </c>
      <c r="C461" t="s">
        <v>14</v>
      </c>
      <c r="D461" t="s">
        <v>428</v>
      </c>
      <c r="E461" t="s">
        <v>428</v>
      </c>
      <c r="F461" t="s">
        <v>626</v>
      </c>
      <c r="G461">
        <v>1999</v>
      </c>
      <c r="H461" t="str">
        <f t="shared" si="28"/>
        <v>FEB</v>
      </c>
      <c r="I461" s="1">
        <f t="shared" si="29"/>
        <v>36192</v>
      </c>
      <c r="J461">
        <v>3500</v>
      </c>
      <c r="K461" s="2">
        <f t="shared" si="30"/>
        <v>1.81</v>
      </c>
      <c r="L461" s="2" cm="1">
        <f t="array" ref="L461">+_xlfn.XLOOKUP(G461,'Variazioni mese finale'!A$7:A$81,_xlfn.XLOOKUP(H461,'Variazioni mese finale'!B$6:M$6,'Variazioni mese finale'!$B$7:$M$81))</f>
        <v>1.4179999999999999</v>
      </c>
      <c r="M461" s="6">
        <f t="shared" si="31"/>
        <v>2.5665800000000001</v>
      </c>
      <c r="N461" s="2">
        <f>+M461*IFERROR(VLOOKUP(G461,DISPINCOECD,4,FALSE)/VLOOKUP(G$412,DISPINCOECD,4,FALSE),1)</f>
        <v>2.5260797359450859</v>
      </c>
      <c r="O461" s="2">
        <f>+K461*VLOOKUP(G461,'Indice consumi'!A$2:G$162,7,FALSE)</f>
        <v>8.3322838256844118</v>
      </c>
      <c r="P461" s="2">
        <f>+K461*VLOOKUP(I461,PaperPulpPrice[#All],3,FALSE)/VLOOKUP(I$2,PaperPulpPrice[#All],3,FALSE)</f>
        <v>2.712255461365475</v>
      </c>
    </row>
    <row r="462" spans="1:16" x14ac:dyDescent="0.35">
      <c r="A462">
        <v>461</v>
      </c>
      <c r="B462" t="s">
        <v>628</v>
      </c>
      <c r="C462" t="s">
        <v>24</v>
      </c>
      <c r="D462" t="s">
        <v>382</v>
      </c>
      <c r="E462" t="s">
        <v>382</v>
      </c>
      <c r="F462" t="s">
        <v>252</v>
      </c>
      <c r="G462">
        <v>1999</v>
      </c>
      <c r="H462" t="str">
        <f t="shared" si="28"/>
        <v>MAR</v>
      </c>
      <c r="I462" s="1">
        <f t="shared" si="29"/>
        <v>36220</v>
      </c>
      <c r="J462">
        <v>3500</v>
      </c>
      <c r="K462" s="2">
        <f t="shared" si="30"/>
        <v>1.81</v>
      </c>
      <c r="L462" s="2" cm="1">
        <f t="array" ref="L462">+_xlfn.XLOOKUP(G462,'Variazioni mese finale'!A$7:A$81,_xlfn.XLOOKUP(H462,'Variazioni mese finale'!B$6:M$6,'Variazioni mese finale'!$B$7:$M$81))</f>
        <v>1.415</v>
      </c>
      <c r="M462" s="6">
        <f t="shared" si="31"/>
        <v>2.56115</v>
      </c>
      <c r="N462" s="2">
        <f>+M462*IFERROR(VLOOKUP(G462,DISPINCOECD,4,FALSE)/VLOOKUP(G$412,DISPINCOECD,4,FALSE),1)</f>
        <v>2.5207354205657948</v>
      </c>
      <c r="O462" s="2">
        <f>+K462*VLOOKUP(G462,'Indice consumi'!A$2:G$162,7,FALSE)</f>
        <v>8.3322838256844118</v>
      </c>
      <c r="P462" s="2">
        <f>+K462*VLOOKUP(I462,PaperPulpPrice[#All],3,FALSE)/VLOOKUP(I$2,PaperPulpPrice[#All],3,FALSE)</f>
        <v>2.6688565410188114</v>
      </c>
    </row>
    <row r="463" spans="1:16" x14ac:dyDescent="0.35">
      <c r="A463">
        <v>462</v>
      </c>
      <c r="B463" t="s">
        <v>629</v>
      </c>
      <c r="C463" t="s">
        <v>16</v>
      </c>
      <c r="D463" t="s">
        <v>382</v>
      </c>
      <c r="E463" t="s">
        <v>382</v>
      </c>
      <c r="F463" t="s">
        <v>252</v>
      </c>
      <c r="G463">
        <v>1999</v>
      </c>
      <c r="H463" t="str">
        <f t="shared" si="28"/>
        <v>APR</v>
      </c>
      <c r="I463" s="1">
        <f t="shared" si="29"/>
        <v>36251</v>
      </c>
      <c r="J463">
        <v>3500</v>
      </c>
      <c r="K463" s="2">
        <f t="shared" si="30"/>
        <v>1.81</v>
      </c>
      <c r="L463" s="2" cm="1">
        <f t="array" ref="L463">+_xlfn.XLOOKUP(G463,'Variazioni mese finale'!A$7:A$81,_xlfn.XLOOKUP(H463,'Variazioni mese finale'!B$6:M$6,'Variazioni mese finale'!$B$7:$M$81))</f>
        <v>1.41</v>
      </c>
      <c r="M463" s="6">
        <f t="shared" si="31"/>
        <v>2.5520999999999998</v>
      </c>
      <c r="N463" s="2">
        <f>+M463*IFERROR(VLOOKUP(G463,DISPINCOECD,4,FALSE)/VLOOKUP(G$412,DISPINCOECD,4,FALSE),1)</f>
        <v>2.5118282282669755</v>
      </c>
      <c r="O463" s="2">
        <f>+K463*VLOOKUP(G463,'Indice consumi'!A$2:G$162,7,FALSE)</f>
        <v>8.3322838256844118</v>
      </c>
      <c r="P463" s="2">
        <f>+K463*VLOOKUP(I463,PaperPulpPrice[#All],3,FALSE)/VLOOKUP(I$2,PaperPulpPrice[#All],3,FALSE)</f>
        <v>2.6066043242964669</v>
      </c>
    </row>
    <row r="464" spans="1:16" x14ac:dyDescent="0.35">
      <c r="A464">
        <v>463</v>
      </c>
      <c r="B464" t="s">
        <v>630</v>
      </c>
      <c r="C464" t="s">
        <v>27</v>
      </c>
      <c r="D464" t="s">
        <v>428</v>
      </c>
      <c r="E464" t="s">
        <v>428</v>
      </c>
      <c r="F464" t="s">
        <v>507</v>
      </c>
      <c r="G464">
        <v>1999</v>
      </c>
      <c r="H464" t="str">
        <f t="shared" si="28"/>
        <v>MAG</v>
      </c>
      <c r="I464" s="1">
        <f t="shared" si="29"/>
        <v>36281</v>
      </c>
      <c r="J464">
        <v>3500</v>
      </c>
      <c r="K464" s="2">
        <f t="shared" si="30"/>
        <v>1.81</v>
      </c>
      <c r="L464" s="2" cm="1">
        <f t="array" ref="L464">+_xlfn.XLOOKUP(G464,'Variazioni mese finale'!A$7:A$81,_xlfn.XLOOKUP(H464,'Variazioni mese finale'!B$6:M$6,'Variazioni mese finale'!$B$7:$M$81))</f>
        <v>1.407</v>
      </c>
      <c r="M464" s="6">
        <f t="shared" si="31"/>
        <v>2.5466700000000002</v>
      </c>
      <c r="N464" s="2">
        <f>+M464*IFERROR(VLOOKUP(G464,DISPINCOECD,4,FALSE)/VLOOKUP(G$412,DISPINCOECD,4,FALSE),1)</f>
        <v>2.5064839128876844</v>
      </c>
      <c r="O464" s="2">
        <f>+K464*VLOOKUP(G464,'Indice consumi'!A$2:G$162,7,FALSE)</f>
        <v>8.3322838256844118</v>
      </c>
      <c r="P464" s="2">
        <f>+K464*VLOOKUP(I464,PaperPulpPrice[#All],3,FALSE)/VLOOKUP(I$2,PaperPulpPrice[#All],3,FALSE)</f>
        <v>2.6132178438526541</v>
      </c>
    </row>
    <row r="465" spans="1:16" x14ac:dyDescent="0.35">
      <c r="A465">
        <v>464</v>
      </c>
      <c r="B465" t="s">
        <v>631</v>
      </c>
      <c r="C465" t="s">
        <v>18</v>
      </c>
      <c r="D465" t="s">
        <v>428</v>
      </c>
      <c r="E465" t="s">
        <v>428</v>
      </c>
      <c r="F465" t="s">
        <v>507</v>
      </c>
      <c r="G465">
        <v>1999</v>
      </c>
      <c r="H465" t="str">
        <f t="shared" si="28"/>
        <v>GIU</v>
      </c>
      <c r="I465" s="1">
        <f t="shared" si="29"/>
        <v>36312</v>
      </c>
      <c r="J465">
        <v>3500</v>
      </c>
      <c r="K465" s="2">
        <f t="shared" si="30"/>
        <v>1.81</v>
      </c>
      <c r="L465" s="2" cm="1">
        <f t="array" ref="L465">+_xlfn.XLOOKUP(G465,'Variazioni mese finale'!A$7:A$81,_xlfn.XLOOKUP(H465,'Variazioni mese finale'!B$6:M$6,'Variazioni mese finale'!$B$7:$M$81))</f>
        <v>1.407</v>
      </c>
      <c r="M465" s="6">
        <f t="shared" si="31"/>
        <v>2.5466700000000002</v>
      </c>
      <c r="N465" s="2">
        <f>+M465*IFERROR(VLOOKUP(G465,DISPINCOECD,4,FALSE)/VLOOKUP(G$412,DISPINCOECD,4,FALSE),1)</f>
        <v>2.5064839128876844</v>
      </c>
      <c r="O465" s="2">
        <f>+K465*VLOOKUP(G465,'Indice consumi'!A$2:G$162,7,FALSE)</f>
        <v>8.3322838256844118</v>
      </c>
      <c r="P465" s="2">
        <f>+K465*VLOOKUP(I465,PaperPulpPrice[#All],3,FALSE)/VLOOKUP(I$2,PaperPulpPrice[#All],3,FALSE)</f>
        <v>2.5940901810493973</v>
      </c>
    </row>
    <row r="466" spans="1:16" x14ac:dyDescent="0.35">
      <c r="A466">
        <v>465</v>
      </c>
      <c r="B466" t="s">
        <v>632</v>
      </c>
      <c r="C466" t="s">
        <v>30</v>
      </c>
      <c r="D466" t="s">
        <v>428</v>
      </c>
      <c r="E466" t="s">
        <v>428</v>
      </c>
      <c r="F466" t="s">
        <v>507</v>
      </c>
      <c r="G466">
        <v>1999</v>
      </c>
      <c r="H466" t="str">
        <f t="shared" si="28"/>
        <v>LUG</v>
      </c>
      <c r="I466" s="1">
        <f t="shared" si="29"/>
        <v>36342</v>
      </c>
      <c r="J466">
        <v>3500</v>
      </c>
      <c r="K466" s="2">
        <f t="shared" si="30"/>
        <v>1.81</v>
      </c>
      <c r="L466" s="2" cm="1">
        <f t="array" ref="L466">+_xlfn.XLOOKUP(G466,'Variazioni mese finale'!A$7:A$81,_xlfn.XLOOKUP(H466,'Variazioni mese finale'!B$6:M$6,'Variazioni mese finale'!$B$7:$M$81))</f>
        <v>1.405</v>
      </c>
      <c r="M466" s="6">
        <f t="shared" si="31"/>
        <v>2.54305</v>
      </c>
      <c r="N466" s="2">
        <f>+M466*IFERROR(VLOOKUP(G466,DISPINCOECD,4,FALSE)/VLOOKUP(G$412,DISPINCOECD,4,FALSE),1)</f>
        <v>2.5029210359681566</v>
      </c>
      <c r="O466" s="2">
        <f>+K466*VLOOKUP(G466,'Indice consumi'!A$2:G$162,7,FALSE)</f>
        <v>8.3322838256844118</v>
      </c>
      <c r="P466" s="2">
        <f>+K466*VLOOKUP(I466,PaperPulpPrice[#All],3,FALSE)/VLOOKUP(I$2,PaperPulpPrice[#All],3,FALSE)</f>
        <v>2.7128235239948588</v>
      </c>
    </row>
    <row r="467" spans="1:16" x14ac:dyDescent="0.35">
      <c r="A467">
        <v>466</v>
      </c>
      <c r="B467" t="s">
        <v>633</v>
      </c>
      <c r="C467" t="s">
        <v>50</v>
      </c>
      <c r="D467" t="s">
        <v>251</v>
      </c>
      <c r="E467" t="s">
        <v>251</v>
      </c>
      <c r="F467" t="s">
        <v>134</v>
      </c>
      <c r="G467">
        <v>1999</v>
      </c>
      <c r="H467" t="str">
        <f t="shared" si="28"/>
        <v>AGO</v>
      </c>
      <c r="I467" s="1">
        <f t="shared" si="29"/>
        <v>36373</v>
      </c>
      <c r="J467">
        <v>3500</v>
      </c>
      <c r="K467" s="2">
        <f t="shared" si="30"/>
        <v>1.81</v>
      </c>
      <c r="L467" s="2" cm="1">
        <f t="array" ref="L467">+_xlfn.XLOOKUP(G467,'Variazioni mese finale'!A$7:A$81,_xlfn.XLOOKUP(H467,'Variazioni mese finale'!B$6:M$6,'Variazioni mese finale'!$B$7:$M$81))</f>
        <v>1.405</v>
      </c>
      <c r="M467" s="6">
        <f t="shared" si="31"/>
        <v>2.54305</v>
      </c>
      <c r="N467" s="2">
        <f>+M467*IFERROR(VLOOKUP(G467,DISPINCOECD,4,FALSE)/VLOOKUP(G$412,DISPINCOECD,4,FALSE),1)</f>
        <v>2.5029210359681566</v>
      </c>
      <c r="O467" s="2">
        <f>+K467*VLOOKUP(G467,'Indice consumi'!A$2:G$162,7,FALSE)</f>
        <v>8.3322838256844118</v>
      </c>
      <c r="P467" s="2">
        <f>+K467*VLOOKUP(I467,PaperPulpPrice[#All],3,FALSE)/VLOOKUP(I$2,PaperPulpPrice[#All],3,FALSE)</f>
        <v>2.8265279147853657</v>
      </c>
    </row>
    <row r="468" spans="1:16" x14ac:dyDescent="0.35">
      <c r="A468">
        <v>467</v>
      </c>
      <c r="B468" t="s">
        <v>634</v>
      </c>
      <c r="C468" t="s">
        <v>20</v>
      </c>
      <c r="D468" t="s">
        <v>596</v>
      </c>
      <c r="E468" t="s">
        <v>596</v>
      </c>
      <c r="F468" t="s">
        <v>134</v>
      </c>
      <c r="G468">
        <v>1999</v>
      </c>
      <c r="H468" t="str">
        <f t="shared" si="28"/>
        <v>SET</v>
      </c>
      <c r="I468" s="1">
        <f t="shared" si="29"/>
        <v>36404</v>
      </c>
      <c r="J468">
        <v>3500</v>
      </c>
      <c r="K468" s="2">
        <f t="shared" si="30"/>
        <v>1.81</v>
      </c>
      <c r="L468" s="2" cm="1">
        <f t="array" ref="L468">+_xlfn.XLOOKUP(G468,'Variazioni mese finale'!A$7:A$81,_xlfn.XLOOKUP(H468,'Variazioni mese finale'!B$6:M$6,'Variazioni mese finale'!$B$7:$M$81))</f>
        <v>1.401</v>
      </c>
      <c r="M468" s="6">
        <f t="shared" si="31"/>
        <v>2.5358100000000001</v>
      </c>
      <c r="N468" s="2">
        <f>+M468*IFERROR(VLOOKUP(G468,DISPINCOECD,4,FALSE)/VLOOKUP(G$412,DISPINCOECD,4,FALSE),1)</f>
        <v>2.4957952821291012</v>
      </c>
      <c r="O468" s="2">
        <f>+K468*VLOOKUP(G468,'Indice consumi'!A$2:G$162,7,FALSE)</f>
        <v>8.3322838256844118</v>
      </c>
      <c r="P468" s="2">
        <f>+K468*VLOOKUP(I468,PaperPulpPrice[#All],3,FALSE)/VLOOKUP(I$2,PaperPulpPrice[#All],3,FALSE)</f>
        <v>2.8308316017434558</v>
      </c>
    </row>
    <row r="469" spans="1:16" x14ac:dyDescent="0.35">
      <c r="A469">
        <v>468</v>
      </c>
      <c r="B469" t="s">
        <v>635</v>
      </c>
      <c r="C469" t="s">
        <v>7</v>
      </c>
      <c r="D469" t="s">
        <v>428</v>
      </c>
      <c r="E469" t="s">
        <v>428</v>
      </c>
      <c r="F469" t="s">
        <v>134</v>
      </c>
      <c r="G469">
        <v>1999</v>
      </c>
      <c r="H469" t="str">
        <f t="shared" si="28"/>
        <v>OTT</v>
      </c>
      <c r="I469" s="1">
        <f t="shared" si="29"/>
        <v>36434</v>
      </c>
      <c r="J469">
        <v>3500</v>
      </c>
      <c r="K469" s="2">
        <f t="shared" si="30"/>
        <v>1.81</v>
      </c>
      <c r="L469" s="2" cm="1">
        <f t="array" ref="L469">+_xlfn.XLOOKUP(G469,'Variazioni mese finale'!A$7:A$81,_xlfn.XLOOKUP(H469,'Variazioni mese finale'!B$6:M$6,'Variazioni mese finale'!$B$7:$M$81))</f>
        <v>1.3979999999999999</v>
      </c>
      <c r="M469" s="6">
        <f t="shared" si="31"/>
        <v>2.5303800000000001</v>
      </c>
      <c r="N469" s="2">
        <f>+M469*IFERROR(VLOOKUP(G469,DISPINCOECD,4,FALSE)/VLOOKUP(G$412,DISPINCOECD,4,FALSE),1)</f>
        <v>2.49045096674981</v>
      </c>
      <c r="O469" s="2">
        <f>+K469*VLOOKUP(G469,'Indice consumi'!A$2:G$162,7,FALSE)</f>
        <v>8.3322838256844118</v>
      </c>
      <c r="P469" s="2">
        <f>+K469*VLOOKUP(I469,PaperPulpPrice[#All],3,FALSE)/VLOOKUP(I$2,PaperPulpPrice[#All],3,FALSE)</f>
        <v>2.9023807718417998</v>
      </c>
    </row>
    <row r="470" spans="1:16" x14ac:dyDescent="0.35">
      <c r="A470">
        <v>469</v>
      </c>
      <c r="B470" t="s">
        <v>636</v>
      </c>
      <c r="C470" t="s">
        <v>33</v>
      </c>
      <c r="D470" t="s">
        <v>428</v>
      </c>
      <c r="E470" t="s">
        <v>428</v>
      </c>
      <c r="F470" t="s">
        <v>637</v>
      </c>
      <c r="G470">
        <v>1999</v>
      </c>
      <c r="H470" t="str">
        <f t="shared" si="28"/>
        <v>NOV</v>
      </c>
      <c r="I470" s="1">
        <f t="shared" si="29"/>
        <v>36465</v>
      </c>
      <c r="J470">
        <v>3500</v>
      </c>
      <c r="K470" s="2">
        <f t="shared" si="30"/>
        <v>1.81</v>
      </c>
      <c r="L470" s="2" cm="1">
        <f t="array" ref="L470">+_xlfn.XLOOKUP(G470,'Variazioni mese finale'!A$7:A$81,_xlfn.XLOOKUP(H470,'Variazioni mese finale'!B$6:M$6,'Variazioni mese finale'!$B$7:$M$81))</f>
        <v>1.393</v>
      </c>
      <c r="M470" s="6">
        <f t="shared" si="31"/>
        <v>2.5213300000000003</v>
      </c>
      <c r="N470" s="2">
        <f>+M470*IFERROR(VLOOKUP(G470,DISPINCOECD,4,FALSE)/VLOOKUP(G$412,DISPINCOECD,4,FALSE),1)</f>
        <v>2.4815437744509912</v>
      </c>
      <c r="O470" s="2">
        <f>+K470*VLOOKUP(G470,'Indice consumi'!A$2:G$162,7,FALSE)</f>
        <v>8.3322838256844118</v>
      </c>
      <c r="P470" s="2">
        <f>+K470*VLOOKUP(I470,PaperPulpPrice[#All],3,FALSE)/VLOOKUP(I$2,PaperPulpPrice[#All],3,FALSE)</f>
        <v>2.8538319643424153</v>
      </c>
    </row>
    <row r="471" spans="1:16" x14ac:dyDescent="0.35">
      <c r="A471">
        <v>470</v>
      </c>
      <c r="B471" t="s">
        <v>638</v>
      </c>
      <c r="C471" t="s">
        <v>11</v>
      </c>
      <c r="D471" t="s">
        <v>428</v>
      </c>
      <c r="E471" t="s">
        <v>428</v>
      </c>
      <c r="F471" t="s">
        <v>507</v>
      </c>
      <c r="G471">
        <v>1999</v>
      </c>
      <c r="H471" t="str">
        <f t="shared" si="28"/>
        <v>DIC</v>
      </c>
      <c r="I471" s="1">
        <f t="shared" si="29"/>
        <v>36495</v>
      </c>
      <c r="J471">
        <v>3500</v>
      </c>
      <c r="K471" s="2">
        <f t="shared" si="30"/>
        <v>1.81</v>
      </c>
      <c r="L471" s="2" cm="1">
        <f t="array" ref="L471">+_xlfn.XLOOKUP(G471,'Variazioni mese finale'!A$7:A$81,_xlfn.XLOOKUP(H471,'Variazioni mese finale'!B$6:M$6,'Variazioni mese finale'!$B$7:$M$81))</f>
        <v>1.3919999999999999</v>
      </c>
      <c r="M471" s="6">
        <f t="shared" si="31"/>
        <v>2.51952</v>
      </c>
      <c r="N471" s="2">
        <f>+M471*IFERROR(VLOOKUP(G471,DISPINCOECD,4,FALSE)/VLOOKUP(G$412,DISPINCOECD,4,FALSE),1)</f>
        <v>2.4797623359912269</v>
      </c>
      <c r="O471" s="2">
        <f>+K471*VLOOKUP(G471,'Indice consumi'!A$2:G$162,7,FALSE)</f>
        <v>8.3322838256844118</v>
      </c>
      <c r="P471" s="2">
        <f>+K471*VLOOKUP(I471,PaperPulpPrice[#All],3,FALSE)/VLOOKUP(I$2,PaperPulpPrice[#All],3,FALSE)</f>
        <v>2.8496894450337011</v>
      </c>
    </row>
    <row r="472" spans="1:16" x14ac:dyDescent="0.35">
      <c r="A472">
        <v>471</v>
      </c>
      <c r="B472" t="s">
        <v>639</v>
      </c>
      <c r="C472" t="s">
        <v>22</v>
      </c>
      <c r="D472" t="s">
        <v>382</v>
      </c>
      <c r="E472" t="s">
        <v>382</v>
      </c>
      <c r="F472" t="s">
        <v>603</v>
      </c>
      <c r="G472">
        <v>2000</v>
      </c>
      <c r="H472" t="str">
        <f t="shared" si="28"/>
        <v>GEN</v>
      </c>
      <c r="I472" s="1">
        <f t="shared" si="29"/>
        <v>36526</v>
      </c>
      <c r="J472">
        <v>3500</v>
      </c>
      <c r="K472" s="2">
        <f t="shared" si="30"/>
        <v>1.81</v>
      </c>
      <c r="L472" s="2" cm="1">
        <f t="array" ref="L472">+_xlfn.XLOOKUP(G472,'Variazioni mese finale'!A$7:A$81,_xlfn.XLOOKUP(H472,'Variazioni mese finale'!B$6:M$6,'Variazioni mese finale'!$B$7:$M$81))</f>
        <v>1.391</v>
      </c>
      <c r="M472" s="6">
        <f t="shared" si="31"/>
        <v>2.5177100000000001</v>
      </c>
      <c r="N472" s="2">
        <f>+M472*IFERROR(VLOOKUP(G472,DISPINCOECD,4,FALSE)/VLOOKUP(G$412,DISPINCOECD,4,FALSE),1)</f>
        <v>2.3168117498065102</v>
      </c>
      <c r="O472" s="2">
        <f>+K472*VLOOKUP(G472,'Indice consumi'!A$2:G$162,7,FALSE)</f>
        <v>8.6188836431849829</v>
      </c>
      <c r="P472" s="2">
        <f>+K472*VLOOKUP(I472,PaperPulpPrice[#All],3,FALSE)/VLOOKUP(I$2,PaperPulpPrice[#All],3,FALSE)</f>
        <v>2.999261427903023</v>
      </c>
    </row>
    <row r="473" spans="1:16" x14ac:dyDescent="0.35">
      <c r="A473">
        <v>472</v>
      </c>
      <c r="B473" t="s">
        <v>640</v>
      </c>
      <c r="C473" t="s">
        <v>14</v>
      </c>
      <c r="D473" t="s">
        <v>382</v>
      </c>
      <c r="E473" t="s">
        <v>382</v>
      </c>
      <c r="F473" t="s">
        <v>603</v>
      </c>
      <c r="G473">
        <v>2000</v>
      </c>
      <c r="H473" t="str">
        <f t="shared" si="28"/>
        <v>FEB</v>
      </c>
      <c r="I473" s="1">
        <f t="shared" si="29"/>
        <v>36557</v>
      </c>
      <c r="J473">
        <v>3500</v>
      </c>
      <c r="K473" s="2">
        <f t="shared" si="30"/>
        <v>1.81</v>
      </c>
      <c r="L473" s="2" cm="1">
        <f t="array" ref="L473">+_xlfn.XLOOKUP(G473,'Variazioni mese finale'!A$7:A$81,_xlfn.XLOOKUP(H473,'Variazioni mese finale'!B$6:M$6,'Variazioni mese finale'!$B$7:$M$81))</f>
        <v>1.3839999999999999</v>
      </c>
      <c r="M473" s="6">
        <f t="shared" si="31"/>
        <v>2.5050399999999997</v>
      </c>
      <c r="N473" s="2">
        <f>+M473*IFERROR(VLOOKUP(G473,DISPINCOECD,4,FALSE)/VLOOKUP(G$412,DISPINCOECD,4,FALSE),1)</f>
        <v>2.3051527402819625</v>
      </c>
      <c r="O473" s="2">
        <f>+K473*VLOOKUP(G473,'Indice consumi'!A$2:G$162,7,FALSE)</f>
        <v>8.6188836431849829</v>
      </c>
      <c r="P473" s="2">
        <f>+K473*VLOOKUP(I473,PaperPulpPrice[#All],3,FALSE)/VLOOKUP(I$2,PaperPulpPrice[#All],3,FALSE)</f>
        <v>2.8969677196178543</v>
      </c>
    </row>
    <row r="474" spans="1:16" x14ac:dyDescent="0.35">
      <c r="A474">
        <v>473</v>
      </c>
      <c r="B474" t="s">
        <v>641</v>
      </c>
      <c r="C474" t="s">
        <v>24</v>
      </c>
      <c r="D474" t="s">
        <v>428</v>
      </c>
      <c r="E474" t="s">
        <v>428</v>
      </c>
      <c r="F474" t="s">
        <v>146</v>
      </c>
      <c r="G474">
        <v>2000</v>
      </c>
      <c r="H474" t="str">
        <f t="shared" si="28"/>
        <v>MAR</v>
      </c>
      <c r="I474" s="1">
        <f t="shared" si="29"/>
        <v>36586</v>
      </c>
      <c r="J474">
        <v>3500</v>
      </c>
      <c r="K474" s="2">
        <f t="shared" si="30"/>
        <v>1.81</v>
      </c>
      <c r="L474" s="2" cm="1">
        <f t="array" ref="L474">+_xlfn.XLOOKUP(G474,'Variazioni mese finale'!A$7:A$81,_xlfn.XLOOKUP(H474,'Variazioni mese finale'!B$6:M$6,'Variazioni mese finale'!$B$7:$M$81))</f>
        <v>1.381</v>
      </c>
      <c r="M474" s="6">
        <f t="shared" si="31"/>
        <v>2.4996100000000001</v>
      </c>
      <c r="N474" s="2">
        <f>+M474*IFERROR(VLOOKUP(G474,DISPINCOECD,4,FALSE)/VLOOKUP(G$412,DISPINCOECD,4,FALSE),1)</f>
        <v>2.3001560219142996</v>
      </c>
      <c r="O474" s="2">
        <f>+K474*VLOOKUP(G474,'Indice consumi'!A$2:G$162,7,FALSE)</f>
        <v>8.6188836431849829</v>
      </c>
      <c r="P474" s="2">
        <f>+K474*VLOOKUP(I474,PaperPulpPrice[#All],3,FALSE)/VLOOKUP(I$2,PaperPulpPrice[#All],3,FALSE)</f>
        <v>2.8927113938390381</v>
      </c>
    </row>
    <row r="475" spans="1:16" x14ac:dyDescent="0.35">
      <c r="A475">
        <v>474</v>
      </c>
      <c r="B475" t="s">
        <v>642</v>
      </c>
      <c r="C475" t="s">
        <v>16</v>
      </c>
      <c r="D475" t="s">
        <v>428</v>
      </c>
      <c r="E475" t="s">
        <v>428</v>
      </c>
      <c r="F475" t="s">
        <v>146</v>
      </c>
      <c r="G475">
        <v>2000</v>
      </c>
      <c r="H475" t="str">
        <f t="shared" si="28"/>
        <v>APR</v>
      </c>
      <c r="I475" s="1">
        <f t="shared" si="29"/>
        <v>36617</v>
      </c>
      <c r="J475">
        <v>3500</v>
      </c>
      <c r="K475" s="2">
        <f t="shared" si="30"/>
        <v>1.81</v>
      </c>
      <c r="L475" s="2" cm="1">
        <f t="array" ref="L475">+_xlfn.XLOOKUP(G475,'Variazioni mese finale'!A$7:A$81,_xlfn.XLOOKUP(H475,'Variazioni mese finale'!B$6:M$6,'Variazioni mese finale'!$B$7:$M$81))</f>
        <v>1.379</v>
      </c>
      <c r="M475" s="6">
        <f t="shared" si="31"/>
        <v>2.4959899999999999</v>
      </c>
      <c r="N475" s="2">
        <f>+M475*IFERROR(VLOOKUP(G475,DISPINCOECD,4,FALSE)/VLOOKUP(G$412,DISPINCOECD,4,FALSE),1)</f>
        <v>2.2968248763358572</v>
      </c>
      <c r="O475" s="2">
        <f>+K475*VLOOKUP(G475,'Indice consumi'!A$2:G$162,7,FALSE)</f>
        <v>8.6188836431849829</v>
      </c>
      <c r="P475" s="2">
        <f>+K475*VLOOKUP(I475,PaperPulpPrice[#All],3,FALSE)/VLOOKUP(I$2,PaperPulpPrice[#All],3,FALSE)</f>
        <v>2.8854316844963352</v>
      </c>
    </row>
    <row r="476" spans="1:16" x14ac:dyDescent="0.35">
      <c r="A476">
        <v>475</v>
      </c>
      <c r="B476" t="s">
        <v>643</v>
      </c>
      <c r="C476" t="s">
        <v>27</v>
      </c>
      <c r="D476" t="s">
        <v>644</v>
      </c>
      <c r="E476" t="s">
        <v>382</v>
      </c>
      <c r="F476" t="s">
        <v>403</v>
      </c>
      <c r="G476">
        <v>2000</v>
      </c>
      <c r="H476" t="str">
        <f t="shared" si="28"/>
        <v>MAG</v>
      </c>
      <c r="I476" s="1">
        <f t="shared" si="29"/>
        <v>36647</v>
      </c>
      <c r="J476">
        <v>3500</v>
      </c>
      <c r="K476" s="2">
        <f t="shared" si="30"/>
        <v>1.81</v>
      </c>
      <c r="L476" s="2" cm="1">
        <f t="array" ref="L476">+_xlfn.XLOOKUP(G476,'Variazioni mese finale'!A$7:A$81,_xlfn.XLOOKUP(H476,'Variazioni mese finale'!B$6:M$6,'Variazioni mese finale'!$B$7:$M$81))</f>
        <v>1.3759999999999999</v>
      </c>
      <c r="M476" s="6">
        <f t="shared" si="31"/>
        <v>2.4905599999999999</v>
      </c>
      <c r="N476" s="2">
        <f>+M476*IFERROR(VLOOKUP(G476,DISPINCOECD,4,FALSE)/VLOOKUP(G$412,DISPINCOECD,4,FALSE),1)</f>
        <v>2.2918281579681938</v>
      </c>
      <c r="O476" s="2">
        <f>+K476*VLOOKUP(G476,'Indice consumi'!A$2:G$162,7,FALSE)</f>
        <v>8.6188836431849829</v>
      </c>
      <c r="P476" s="2">
        <f>+K476*VLOOKUP(I476,PaperPulpPrice[#All],3,FALSE)/VLOOKUP(I$2,PaperPulpPrice[#All],3,FALSE)</f>
        <v>2.7996023409148383</v>
      </c>
    </row>
    <row r="477" spans="1:16" x14ac:dyDescent="0.35">
      <c r="A477">
        <v>476</v>
      </c>
      <c r="B477" t="s">
        <v>645</v>
      </c>
      <c r="C477" t="s">
        <v>18</v>
      </c>
      <c r="D477" t="s">
        <v>646</v>
      </c>
      <c r="E477" t="s">
        <v>382</v>
      </c>
      <c r="F477" t="s">
        <v>403</v>
      </c>
      <c r="G477">
        <v>2000</v>
      </c>
      <c r="H477" t="str">
        <f t="shared" si="28"/>
        <v>GIU</v>
      </c>
      <c r="I477" s="1">
        <f t="shared" si="29"/>
        <v>36678</v>
      </c>
      <c r="J477">
        <v>3800</v>
      </c>
      <c r="K477" s="2">
        <f t="shared" si="30"/>
        <v>1.96</v>
      </c>
      <c r="L477" s="2" cm="1">
        <f t="array" ref="L477">+_xlfn.XLOOKUP(G477,'Variazioni mese finale'!A$7:A$81,_xlfn.XLOOKUP(H477,'Variazioni mese finale'!B$6:M$6,'Variazioni mese finale'!$B$7:$M$81))</f>
        <v>1.371</v>
      </c>
      <c r="M477" s="6">
        <f t="shared" si="31"/>
        <v>2.68716</v>
      </c>
      <c r="N477" s="2">
        <f>+M477*IFERROR(VLOOKUP(G477,DISPINCOECD,4,FALSE)/VLOOKUP(G$412,DISPINCOECD,4,FALSE),1)</f>
        <v>2.4727406498802726</v>
      </c>
      <c r="O477" s="2">
        <f>+K477*VLOOKUP(G477,'Indice consumi'!A$2:G$162,7,FALSE)</f>
        <v>9.3331557683108102</v>
      </c>
      <c r="P477" s="2">
        <f>+K477*VLOOKUP(I477,PaperPulpPrice[#All],3,FALSE)/VLOOKUP(I$2,PaperPulpPrice[#All],3,FALSE)</f>
        <v>3.2249309190249482</v>
      </c>
    </row>
    <row r="478" spans="1:16" x14ac:dyDescent="0.35">
      <c r="A478">
        <v>477</v>
      </c>
      <c r="B478" t="s">
        <v>647</v>
      </c>
      <c r="C478" t="s">
        <v>30</v>
      </c>
      <c r="D478" t="s">
        <v>646</v>
      </c>
      <c r="E478" t="s">
        <v>382</v>
      </c>
      <c r="F478" t="s">
        <v>403</v>
      </c>
      <c r="G478">
        <v>2000</v>
      </c>
      <c r="H478" t="str">
        <f t="shared" si="28"/>
        <v>LUG</v>
      </c>
      <c r="I478" s="1">
        <f t="shared" si="29"/>
        <v>36708</v>
      </c>
      <c r="J478">
        <v>3800</v>
      </c>
      <c r="K478" s="2">
        <f t="shared" si="30"/>
        <v>1.96</v>
      </c>
      <c r="L478" s="2" cm="1">
        <f t="array" ref="L478">+_xlfn.XLOOKUP(G478,'Variazioni mese finale'!A$7:A$81,_xlfn.XLOOKUP(H478,'Variazioni mese finale'!B$6:M$6,'Variazioni mese finale'!$B$7:$M$81))</f>
        <v>1.3680000000000001</v>
      </c>
      <c r="M478" s="6">
        <f t="shared" si="31"/>
        <v>2.6812800000000001</v>
      </c>
      <c r="N478" s="2">
        <f>+M478*IFERROR(VLOOKUP(G478,DISPINCOECD,4,FALSE)/VLOOKUP(G$412,DISPINCOECD,4,FALSE),1)</f>
        <v>2.4673298388302065</v>
      </c>
      <c r="O478" s="2">
        <f>+K478*VLOOKUP(G478,'Indice consumi'!A$2:G$162,7,FALSE)</f>
        <v>9.3331557683108102</v>
      </c>
      <c r="P478" s="2">
        <f>+K478*VLOOKUP(I478,PaperPulpPrice[#All],3,FALSE)/VLOOKUP(I$2,PaperPulpPrice[#All],3,FALSE)</f>
        <v>3.2561742840870411</v>
      </c>
    </row>
    <row r="479" spans="1:16" x14ac:dyDescent="0.35">
      <c r="A479">
        <v>478</v>
      </c>
      <c r="B479" t="s">
        <v>648</v>
      </c>
      <c r="C479" t="s">
        <v>50</v>
      </c>
      <c r="D479" t="s">
        <v>428</v>
      </c>
      <c r="E479" t="s">
        <v>428</v>
      </c>
      <c r="F479" t="s">
        <v>613</v>
      </c>
      <c r="G479">
        <v>2000</v>
      </c>
      <c r="H479" t="str">
        <f t="shared" si="28"/>
        <v>AGO</v>
      </c>
      <c r="I479" s="1">
        <f t="shared" si="29"/>
        <v>36739</v>
      </c>
      <c r="J479">
        <v>3800</v>
      </c>
      <c r="K479" s="2">
        <f t="shared" si="30"/>
        <v>1.96</v>
      </c>
      <c r="L479" s="2" cm="1">
        <f t="array" ref="L479">+_xlfn.XLOOKUP(G479,'Variazioni mese finale'!A$7:A$81,_xlfn.XLOOKUP(H479,'Variazioni mese finale'!B$6:M$6,'Variazioni mese finale'!$B$7:$M$81))</f>
        <v>1.3680000000000001</v>
      </c>
      <c r="M479" s="6">
        <f t="shared" si="31"/>
        <v>2.6812800000000001</v>
      </c>
      <c r="N479" s="2">
        <f>+M479*IFERROR(VLOOKUP(G479,DISPINCOECD,4,FALSE)/VLOOKUP(G$412,DISPINCOECD,4,FALSE),1)</f>
        <v>2.4673298388302065</v>
      </c>
      <c r="O479" s="2">
        <f>+K479*VLOOKUP(G479,'Indice consumi'!A$2:G$162,7,FALSE)</f>
        <v>9.3331557683108102</v>
      </c>
      <c r="P479" s="2">
        <f>+K479*VLOOKUP(I479,PaperPulpPrice[#All],3,FALSE)/VLOOKUP(I$2,PaperPulpPrice[#All],3,FALSE)</f>
        <v>3.1454681479038999</v>
      </c>
    </row>
    <row r="480" spans="1:16" x14ac:dyDescent="0.35">
      <c r="A480">
        <v>479</v>
      </c>
      <c r="B480" t="s">
        <v>649</v>
      </c>
      <c r="C480" t="s">
        <v>20</v>
      </c>
      <c r="D480" t="s">
        <v>428</v>
      </c>
      <c r="E480" t="s">
        <v>428</v>
      </c>
      <c r="F480" t="s">
        <v>613</v>
      </c>
      <c r="G480">
        <v>2000</v>
      </c>
      <c r="H480" t="str">
        <f t="shared" si="28"/>
        <v>SET</v>
      </c>
      <c r="I480" s="1">
        <f t="shared" si="29"/>
        <v>36770</v>
      </c>
      <c r="J480">
        <v>3800</v>
      </c>
      <c r="K480" s="2">
        <f t="shared" si="30"/>
        <v>1.96</v>
      </c>
      <c r="L480" s="2" cm="1">
        <f t="array" ref="L480">+_xlfn.XLOOKUP(G480,'Variazioni mese finale'!A$7:A$81,_xlfn.XLOOKUP(H480,'Variazioni mese finale'!B$6:M$6,'Variazioni mese finale'!$B$7:$M$81))</f>
        <v>1.3660000000000001</v>
      </c>
      <c r="M480" s="6">
        <f t="shared" si="31"/>
        <v>2.6773600000000002</v>
      </c>
      <c r="N480" s="2">
        <f>+M480*IFERROR(VLOOKUP(G480,DISPINCOECD,4,FALSE)/VLOOKUP(G$412,DISPINCOECD,4,FALSE),1)</f>
        <v>2.4637226314634959</v>
      </c>
      <c r="O480" s="2">
        <f>+K480*VLOOKUP(G480,'Indice consumi'!A$2:G$162,7,FALSE)</f>
        <v>9.3331557683108102</v>
      </c>
      <c r="P480" s="2">
        <f>+K480*VLOOKUP(I480,PaperPulpPrice[#All],3,FALSE)/VLOOKUP(I$2,PaperPulpPrice[#All],3,FALSE)</f>
        <v>3.0567155477437025</v>
      </c>
    </row>
    <row r="481" spans="1:16" x14ac:dyDescent="0.35">
      <c r="A481">
        <v>480</v>
      </c>
      <c r="B481" t="s">
        <v>650</v>
      </c>
      <c r="C481" t="s">
        <v>7</v>
      </c>
      <c r="D481" t="s">
        <v>382</v>
      </c>
      <c r="E481" t="s">
        <v>382</v>
      </c>
      <c r="F481" t="s">
        <v>354</v>
      </c>
      <c r="G481">
        <v>2000</v>
      </c>
      <c r="H481" t="str">
        <f t="shared" si="28"/>
        <v>OTT</v>
      </c>
      <c r="I481" s="1">
        <f t="shared" si="29"/>
        <v>36800</v>
      </c>
      <c r="J481">
        <v>3800</v>
      </c>
      <c r="K481" s="2">
        <f t="shared" si="30"/>
        <v>1.96</v>
      </c>
      <c r="L481" s="2" cm="1">
        <f t="array" ref="L481">+_xlfn.XLOOKUP(G481,'Variazioni mese finale'!A$7:A$81,_xlfn.XLOOKUP(H481,'Variazioni mese finale'!B$6:M$6,'Variazioni mese finale'!$B$7:$M$81))</f>
        <v>1.3620000000000001</v>
      </c>
      <c r="M481" s="6">
        <f t="shared" si="31"/>
        <v>2.6695200000000003</v>
      </c>
      <c r="N481" s="2">
        <f>+M481*IFERROR(VLOOKUP(G481,DISPINCOECD,4,FALSE)/VLOOKUP(G$412,DISPINCOECD,4,FALSE),1)</f>
        <v>2.4565082167300742</v>
      </c>
      <c r="O481" s="2">
        <f>+K481*VLOOKUP(G481,'Indice consumi'!A$2:G$162,7,FALSE)</f>
        <v>9.3331557683108102</v>
      </c>
      <c r="P481" s="2">
        <f>+K481*VLOOKUP(I481,PaperPulpPrice[#All],3,FALSE)/VLOOKUP(I$2,PaperPulpPrice[#All],3,FALSE)</f>
        <v>3.0132533849361165</v>
      </c>
    </row>
    <row r="482" spans="1:16" x14ac:dyDescent="0.35">
      <c r="A482">
        <v>481</v>
      </c>
      <c r="B482" t="s">
        <v>651</v>
      </c>
      <c r="C482" t="s">
        <v>33</v>
      </c>
      <c r="D482" t="s">
        <v>382</v>
      </c>
      <c r="E482" t="s">
        <v>382</v>
      </c>
      <c r="F482" t="s">
        <v>354</v>
      </c>
      <c r="G482">
        <v>2000</v>
      </c>
      <c r="H482" t="str">
        <f t="shared" si="28"/>
        <v>NOV</v>
      </c>
      <c r="I482" s="1">
        <f t="shared" si="29"/>
        <v>36831</v>
      </c>
      <c r="J482">
        <v>3800</v>
      </c>
      <c r="K482" s="2">
        <f t="shared" si="30"/>
        <v>1.96</v>
      </c>
      <c r="L482" s="2" cm="1">
        <f t="array" ref="L482">+_xlfn.XLOOKUP(G482,'Variazioni mese finale'!A$7:A$81,_xlfn.XLOOKUP(H482,'Variazioni mese finale'!B$6:M$6,'Variazioni mese finale'!$B$7:$M$81))</f>
        <v>1.3560000000000001</v>
      </c>
      <c r="M482" s="6">
        <f t="shared" si="31"/>
        <v>2.6577600000000001</v>
      </c>
      <c r="N482" s="2">
        <f>+M482*IFERROR(VLOOKUP(G482,DISPINCOECD,4,FALSE)/VLOOKUP(G$412,DISPINCOECD,4,FALSE),1)</f>
        <v>2.4456865946299415</v>
      </c>
      <c r="O482" s="2">
        <f>+K482*VLOOKUP(G482,'Indice consumi'!A$2:G$162,7,FALSE)</f>
        <v>9.3331557683108102</v>
      </c>
      <c r="P482" s="2">
        <f>+K482*VLOOKUP(I482,PaperPulpPrice[#All],3,FALSE)/VLOOKUP(I$2,PaperPulpPrice[#All],3,FALSE)</f>
        <v>3.0235720496708116</v>
      </c>
    </row>
    <row r="483" spans="1:16" x14ac:dyDescent="0.35">
      <c r="A483">
        <v>482</v>
      </c>
      <c r="B483" t="s">
        <v>652</v>
      </c>
      <c r="C483" t="s">
        <v>11</v>
      </c>
      <c r="D483" t="s">
        <v>382</v>
      </c>
      <c r="E483" t="s">
        <v>382</v>
      </c>
      <c r="F483" t="s">
        <v>354</v>
      </c>
      <c r="G483">
        <v>2000</v>
      </c>
      <c r="H483" t="str">
        <f t="shared" si="28"/>
        <v>DIC</v>
      </c>
      <c r="I483" s="1">
        <f t="shared" si="29"/>
        <v>36861</v>
      </c>
      <c r="J483">
        <v>3800</v>
      </c>
      <c r="K483" s="2">
        <f t="shared" si="30"/>
        <v>1.96</v>
      </c>
      <c r="L483" s="2" cm="1">
        <f t="array" ref="L483">+_xlfn.XLOOKUP(G483,'Variazioni mese finale'!A$7:A$81,_xlfn.XLOOKUP(H483,'Variazioni mese finale'!B$6:M$6,'Variazioni mese finale'!$B$7:$M$81))</f>
        <v>1.355</v>
      </c>
      <c r="M483" s="6">
        <f t="shared" si="31"/>
        <v>2.6557999999999997</v>
      </c>
      <c r="N483" s="2">
        <f>+M483*IFERROR(VLOOKUP(G483,DISPINCOECD,4,FALSE)/VLOOKUP(G$412,DISPINCOECD,4,FALSE),1)</f>
        <v>2.443882990946586</v>
      </c>
      <c r="O483" s="2">
        <f>+K483*VLOOKUP(G483,'Indice consumi'!A$2:G$162,7,FALSE)</f>
        <v>9.3331557683108102</v>
      </c>
      <c r="P483" s="2">
        <f>+K483*VLOOKUP(I483,PaperPulpPrice[#All],3,FALSE)/VLOOKUP(I$2,PaperPulpPrice[#All],3,FALSE)</f>
        <v>3.1450472856062257</v>
      </c>
    </row>
    <row r="484" spans="1:16" x14ac:dyDescent="0.35">
      <c r="A484">
        <v>483</v>
      </c>
      <c r="B484" t="s">
        <v>653</v>
      </c>
      <c r="C484" t="s">
        <v>22</v>
      </c>
      <c r="D484" t="s">
        <v>428</v>
      </c>
      <c r="E484" t="s">
        <v>428</v>
      </c>
      <c r="F484" t="s">
        <v>146</v>
      </c>
      <c r="G484">
        <v>2001</v>
      </c>
      <c r="H484" t="str">
        <f t="shared" si="28"/>
        <v>GEN</v>
      </c>
      <c r="I484" s="1">
        <f t="shared" si="29"/>
        <v>36892</v>
      </c>
      <c r="J484">
        <v>3800</v>
      </c>
      <c r="K484" s="2">
        <f t="shared" si="30"/>
        <v>1.96</v>
      </c>
      <c r="L484" s="2" cm="1">
        <f t="array" ref="L484">+_xlfn.XLOOKUP(G484,'Variazioni mese finale'!A$7:A$81,_xlfn.XLOOKUP(H484,'Variazioni mese finale'!B$6:M$6,'Variazioni mese finale'!$B$7:$M$81))</f>
        <v>1.349</v>
      </c>
      <c r="M484" s="6">
        <f t="shared" si="31"/>
        <v>2.6440399999999999</v>
      </c>
      <c r="N484" s="2">
        <f>+M484*IFERROR(VLOOKUP(G484,DISPINCOECD,4,FALSE)/VLOOKUP(G$412,DISPINCOECD,4,FALSE),1)</f>
        <v>2.4512613064698785</v>
      </c>
      <c r="O484" s="2">
        <f>+K484*VLOOKUP(G484,'Indice consumi'!A$2:G$162,7,FALSE)</f>
        <v>9.3543848054832992</v>
      </c>
      <c r="P484" s="2">
        <f>+K484*VLOOKUP(I484,PaperPulpPrice[#All],3,FALSE)/VLOOKUP(I$2,PaperPulpPrice[#All],3,FALSE)</f>
        <v>3.2032404945689104</v>
      </c>
    </row>
    <row r="485" spans="1:16" x14ac:dyDescent="0.35">
      <c r="A485">
        <v>484</v>
      </c>
      <c r="B485" t="s">
        <v>654</v>
      </c>
      <c r="C485" t="s">
        <v>14</v>
      </c>
      <c r="D485" t="s">
        <v>428</v>
      </c>
      <c r="E485" t="s">
        <v>428</v>
      </c>
      <c r="F485" t="s">
        <v>146</v>
      </c>
      <c r="G485">
        <v>2001</v>
      </c>
      <c r="H485" t="str">
        <f t="shared" si="28"/>
        <v>FEB</v>
      </c>
      <c r="I485" s="1">
        <f t="shared" si="29"/>
        <v>36923</v>
      </c>
      <c r="J485">
        <v>3800</v>
      </c>
      <c r="K485" s="2">
        <f t="shared" si="30"/>
        <v>1.96</v>
      </c>
      <c r="L485" s="2" cm="1">
        <f t="array" ref="L485">+_xlfn.XLOOKUP(G485,'Variazioni mese finale'!A$7:A$81,_xlfn.XLOOKUP(H485,'Variazioni mese finale'!B$6:M$6,'Variazioni mese finale'!$B$7:$M$81))</f>
        <v>1.3440000000000001</v>
      </c>
      <c r="M485" s="6">
        <f t="shared" si="31"/>
        <v>2.6342400000000001</v>
      </c>
      <c r="N485" s="2">
        <f>+M485*IFERROR(VLOOKUP(G485,DISPINCOECD,4,FALSE)/VLOOKUP(G$412,DISPINCOECD,4,FALSE),1)</f>
        <v>2.4421758309084636</v>
      </c>
      <c r="O485" s="2">
        <f>+K485*VLOOKUP(G485,'Indice consumi'!A$2:G$162,7,FALSE)</f>
        <v>9.3543848054832992</v>
      </c>
      <c r="P485" s="2">
        <f>+K485*VLOOKUP(I485,PaperPulpPrice[#All],3,FALSE)/VLOOKUP(I$2,PaperPulpPrice[#All],3,FALSE)</f>
        <v>3.0756705621139218</v>
      </c>
    </row>
    <row r="486" spans="1:16" x14ac:dyDescent="0.35">
      <c r="A486">
        <v>485</v>
      </c>
      <c r="B486" t="s">
        <v>655</v>
      </c>
      <c r="C486" t="s">
        <v>24</v>
      </c>
      <c r="D486" t="s">
        <v>382</v>
      </c>
      <c r="E486" t="s">
        <v>382</v>
      </c>
      <c r="F486" t="s">
        <v>252</v>
      </c>
      <c r="G486">
        <v>2001</v>
      </c>
      <c r="H486" t="str">
        <f t="shared" si="28"/>
        <v>MAR</v>
      </c>
      <c r="I486" s="1">
        <f t="shared" si="29"/>
        <v>36951</v>
      </c>
      <c r="J486">
        <v>3800</v>
      </c>
      <c r="K486" s="2">
        <f t="shared" si="30"/>
        <v>1.96</v>
      </c>
      <c r="L486" s="2" cm="1">
        <f t="array" ref="L486">+_xlfn.XLOOKUP(G486,'Variazioni mese finale'!A$7:A$81,_xlfn.XLOOKUP(H486,'Variazioni mese finale'!B$6:M$6,'Variazioni mese finale'!$B$7:$M$81))</f>
        <v>1.343</v>
      </c>
      <c r="M486" s="6">
        <f t="shared" si="31"/>
        <v>2.6322799999999997</v>
      </c>
      <c r="N486" s="2">
        <f>+M486*IFERROR(VLOOKUP(G486,DISPINCOECD,4,FALSE)/VLOOKUP(G$412,DISPINCOECD,4,FALSE),1)</f>
        <v>2.4403587357961798</v>
      </c>
      <c r="O486" s="2">
        <f>+K486*VLOOKUP(G486,'Indice consumi'!A$2:G$162,7,FALSE)</f>
        <v>9.3543848054832992</v>
      </c>
      <c r="P486" s="2">
        <f>+K486*VLOOKUP(I486,PaperPulpPrice[#All],3,FALSE)/VLOOKUP(I$2,PaperPulpPrice[#All],3,FALSE)</f>
        <v>2.9373899939581478</v>
      </c>
    </row>
    <row r="487" spans="1:16" x14ac:dyDescent="0.35">
      <c r="A487">
        <v>486</v>
      </c>
      <c r="B487" t="s">
        <v>656</v>
      </c>
      <c r="C487" t="s">
        <v>16</v>
      </c>
      <c r="D487" t="s">
        <v>382</v>
      </c>
      <c r="E487" t="s">
        <v>382</v>
      </c>
      <c r="F487" t="s">
        <v>252</v>
      </c>
      <c r="G487">
        <v>2001</v>
      </c>
      <c r="H487" t="str">
        <f t="shared" si="28"/>
        <v>APR</v>
      </c>
      <c r="I487" s="1">
        <f t="shared" si="29"/>
        <v>36982</v>
      </c>
      <c r="J487">
        <v>3800</v>
      </c>
      <c r="K487" s="2">
        <f t="shared" si="30"/>
        <v>1.96</v>
      </c>
      <c r="L487" s="2" cm="1">
        <f t="array" ref="L487">+_xlfn.XLOOKUP(G487,'Variazioni mese finale'!A$7:A$81,_xlfn.XLOOKUP(H487,'Variazioni mese finale'!B$6:M$6,'Variazioni mese finale'!$B$7:$M$81))</f>
        <v>1.339</v>
      </c>
      <c r="M487" s="6">
        <f t="shared" si="31"/>
        <v>2.6244399999999999</v>
      </c>
      <c r="N487" s="2">
        <f>+M487*IFERROR(VLOOKUP(G487,DISPINCOECD,4,FALSE)/VLOOKUP(G$412,DISPINCOECD,4,FALSE),1)</f>
        <v>2.4330903553470478</v>
      </c>
      <c r="O487" s="2">
        <f>+K487*VLOOKUP(G487,'Indice consumi'!A$2:G$162,7,FALSE)</f>
        <v>9.3543848054832992</v>
      </c>
      <c r="P487" s="2">
        <f>+K487*VLOOKUP(I487,PaperPulpPrice[#All],3,FALSE)/VLOOKUP(I$2,PaperPulpPrice[#All],3,FALSE)</f>
        <v>2.7933747636715522</v>
      </c>
    </row>
    <row r="488" spans="1:16" x14ac:dyDescent="0.35">
      <c r="A488">
        <v>487</v>
      </c>
      <c r="B488" t="s">
        <v>657</v>
      </c>
      <c r="C488" t="s">
        <v>27</v>
      </c>
      <c r="D488" t="s">
        <v>382</v>
      </c>
      <c r="E488" t="s">
        <v>382</v>
      </c>
      <c r="F488" t="s">
        <v>252</v>
      </c>
      <c r="G488">
        <v>2001</v>
      </c>
      <c r="H488" t="str">
        <f t="shared" si="28"/>
        <v>MAG</v>
      </c>
      <c r="I488" s="1">
        <f t="shared" si="29"/>
        <v>37012</v>
      </c>
      <c r="J488">
        <v>3800</v>
      </c>
      <c r="K488" s="2">
        <f t="shared" si="30"/>
        <v>1.96</v>
      </c>
      <c r="L488" s="2" cm="1">
        <f t="array" ref="L488">+_xlfn.XLOOKUP(G488,'Variazioni mese finale'!A$7:A$81,_xlfn.XLOOKUP(H488,'Variazioni mese finale'!B$6:M$6,'Variazioni mese finale'!$B$7:$M$81))</f>
        <v>1.335</v>
      </c>
      <c r="M488" s="6">
        <f t="shared" si="31"/>
        <v>2.6166</v>
      </c>
      <c r="N488" s="2">
        <f>+M488*IFERROR(VLOOKUP(G488,DISPINCOECD,4,FALSE)/VLOOKUP(G$412,DISPINCOECD,4,FALSE),1)</f>
        <v>2.4258219748979157</v>
      </c>
      <c r="O488" s="2">
        <f>+K488*VLOOKUP(G488,'Indice consumi'!A$2:G$162,7,FALSE)</f>
        <v>9.3543848054832992</v>
      </c>
      <c r="P488" s="2">
        <f>+K488*VLOOKUP(I488,PaperPulpPrice[#All],3,FALSE)/VLOOKUP(I$2,PaperPulpPrice[#All],3,FALSE)</f>
        <v>2.6232864799095874</v>
      </c>
    </row>
    <row r="489" spans="1:16" x14ac:dyDescent="0.35">
      <c r="A489">
        <v>488</v>
      </c>
      <c r="B489" t="s">
        <v>658</v>
      </c>
      <c r="C489" t="s">
        <v>18</v>
      </c>
      <c r="D489" t="s">
        <v>428</v>
      </c>
      <c r="E489" t="s">
        <v>428</v>
      </c>
      <c r="F489" t="s">
        <v>659</v>
      </c>
      <c r="G489">
        <v>2001</v>
      </c>
      <c r="H489" t="str">
        <f t="shared" si="28"/>
        <v>GIU</v>
      </c>
      <c r="I489" s="1">
        <f t="shared" si="29"/>
        <v>37043</v>
      </c>
      <c r="J489">
        <v>4000</v>
      </c>
      <c r="K489" s="2">
        <f t="shared" si="30"/>
        <v>2.0699999999999998</v>
      </c>
      <c r="L489" s="2" cm="1">
        <f t="array" ref="L489">+_xlfn.XLOOKUP(G489,'Variazioni mese finale'!A$7:A$81,_xlfn.XLOOKUP(H489,'Variazioni mese finale'!B$6:M$6,'Variazioni mese finale'!$B$7:$M$81))</f>
        <v>1.333</v>
      </c>
      <c r="M489" s="6">
        <f t="shared" si="31"/>
        <v>2.7593099999999997</v>
      </c>
      <c r="N489" s="2">
        <f>+M489*IFERROR(VLOOKUP(G489,DISPINCOECD,4,FALSE)/VLOOKUP(G$412,DISPINCOECD,4,FALSE),1)</f>
        <v>2.5581268950376699</v>
      </c>
      <c r="O489" s="2">
        <f>+K489*VLOOKUP(G489,'Indice consumi'!A$2:G$162,7,FALSE)</f>
        <v>9.8793757894645058</v>
      </c>
      <c r="P489" s="2">
        <f>+K489*VLOOKUP(I489,PaperPulpPrice[#All],3,FALSE)/VLOOKUP(I$2,PaperPulpPrice[#All],3,FALSE)</f>
        <v>2.6219633178780453</v>
      </c>
    </row>
    <row r="490" spans="1:16" x14ac:dyDescent="0.35">
      <c r="A490">
        <v>489</v>
      </c>
      <c r="B490" t="s">
        <v>660</v>
      </c>
      <c r="C490" t="s">
        <v>30</v>
      </c>
      <c r="D490" t="s">
        <v>428</v>
      </c>
      <c r="E490" t="s">
        <v>428</v>
      </c>
      <c r="F490" t="s">
        <v>659</v>
      </c>
      <c r="G490">
        <v>2001</v>
      </c>
      <c r="H490" t="str">
        <f t="shared" si="28"/>
        <v>LUG</v>
      </c>
      <c r="I490" s="1">
        <f t="shared" si="29"/>
        <v>37073</v>
      </c>
      <c r="K490" s="2">
        <f>+K489</f>
        <v>2.0699999999999998</v>
      </c>
      <c r="L490" s="2" cm="1">
        <f t="array" ref="L490">+_xlfn.XLOOKUP(G490,'Variazioni mese finale'!A$7:A$81,_xlfn.XLOOKUP(H490,'Variazioni mese finale'!B$6:M$6,'Variazioni mese finale'!$B$7:$M$81))</f>
        <v>1.333</v>
      </c>
      <c r="M490" s="6">
        <f t="shared" si="31"/>
        <v>2.7593099999999997</v>
      </c>
      <c r="N490" s="2">
        <f>+M490*IFERROR(VLOOKUP(G490,DISPINCOECD,4,FALSE)/VLOOKUP(G$412,DISPINCOECD,4,FALSE),1)</f>
        <v>2.5581268950376699</v>
      </c>
      <c r="O490" s="2">
        <f>+K490*VLOOKUP(G490,'Indice consumi'!A$2:G$162,7,FALSE)</f>
        <v>9.8793757894645058</v>
      </c>
      <c r="P490" s="2">
        <f>+K490*VLOOKUP(I490,PaperPulpPrice[#All],3,FALSE)/VLOOKUP(I$2,PaperPulpPrice[#All],3,FALSE)</f>
        <v>2.5601594634464822</v>
      </c>
    </row>
    <row r="491" spans="1:16" x14ac:dyDescent="0.35">
      <c r="A491">
        <v>490</v>
      </c>
      <c r="B491" t="s">
        <v>661</v>
      </c>
      <c r="C491" t="s">
        <v>50</v>
      </c>
      <c r="D491" t="s">
        <v>382</v>
      </c>
      <c r="E491" t="s">
        <v>382</v>
      </c>
      <c r="F491" t="s">
        <v>134</v>
      </c>
      <c r="G491">
        <v>2001</v>
      </c>
      <c r="H491" t="str">
        <f t="shared" si="28"/>
        <v>AGO</v>
      </c>
      <c r="I491" s="1">
        <f t="shared" si="29"/>
        <v>37104</v>
      </c>
      <c r="K491" s="2">
        <f t="shared" ref="K491:K500" si="32">+K490</f>
        <v>2.0699999999999998</v>
      </c>
      <c r="L491" s="2" cm="1">
        <f t="array" ref="L491">+_xlfn.XLOOKUP(G491,'Variazioni mese finale'!A$7:A$81,_xlfn.XLOOKUP(H491,'Variazioni mese finale'!B$6:M$6,'Variazioni mese finale'!$B$7:$M$81))</f>
        <v>1.333</v>
      </c>
      <c r="M491" s="6">
        <f t="shared" si="31"/>
        <v>2.7593099999999997</v>
      </c>
      <c r="N491" s="2">
        <f>+M491*IFERROR(VLOOKUP(G491,DISPINCOECD,4,FALSE)/VLOOKUP(G$412,DISPINCOECD,4,FALSE),1)</f>
        <v>2.5581268950376699</v>
      </c>
      <c r="O491" s="2">
        <f>+K491*VLOOKUP(G491,'Indice consumi'!A$2:G$162,7,FALSE)</f>
        <v>9.8793757894645058</v>
      </c>
      <c r="P491" s="2">
        <f>+K491*VLOOKUP(I491,PaperPulpPrice[#All],3,FALSE)/VLOOKUP(I$2,PaperPulpPrice[#All],3,FALSE)</f>
        <v>2.6142488033386422</v>
      </c>
    </row>
    <row r="492" spans="1:16" x14ac:dyDescent="0.35">
      <c r="A492">
        <v>491</v>
      </c>
      <c r="B492" t="s">
        <v>662</v>
      </c>
      <c r="C492" t="s">
        <v>20</v>
      </c>
      <c r="D492" t="s">
        <v>382</v>
      </c>
      <c r="E492" t="s">
        <v>382</v>
      </c>
      <c r="F492" t="s">
        <v>134</v>
      </c>
      <c r="G492">
        <v>2001</v>
      </c>
      <c r="H492" t="str">
        <f t="shared" si="28"/>
        <v>SET</v>
      </c>
      <c r="I492" s="1">
        <f t="shared" si="29"/>
        <v>37135</v>
      </c>
      <c r="K492" s="2">
        <f t="shared" si="32"/>
        <v>2.0699999999999998</v>
      </c>
      <c r="L492" s="2" cm="1">
        <f t="array" ref="L492">+_xlfn.XLOOKUP(G492,'Variazioni mese finale'!A$7:A$81,_xlfn.XLOOKUP(H492,'Variazioni mese finale'!B$6:M$6,'Variazioni mese finale'!$B$7:$M$81))</f>
        <v>1.3320000000000001</v>
      </c>
      <c r="M492" s="6">
        <f t="shared" si="31"/>
        <v>2.7572399999999999</v>
      </c>
      <c r="N492" s="2">
        <f>+M492*IFERROR(VLOOKUP(G492,DISPINCOECD,4,FALSE)/VLOOKUP(G$412,DISPINCOECD,4,FALSE),1)</f>
        <v>2.5562078200976566</v>
      </c>
      <c r="O492" s="2">
        <f>+K492*VLOOKUP(G492,'Indice consumi'!A$2:G$162,7,FALSE)</f>
        <v>9.8793757894645058</v>
      </c>
      <c r="P492" s="2">
        <f>+K492*VLOOKUP(I492,PaperPulpPrice[#All],3,FALSE)/VLOOKUP(I$2,PaperPulpPrice[#All],3,FALSE)</f>
        <v>2.5911680572525913</v>
      </c>
    </row>
    <row r="493" spans="1:16" x14ac:dyDescent="0.35">
      <c r="A493">
        <v>492</v>
      </c>
      <c r="B493" t="s">
        <v>663</v>
      </c>
      <c r="C493" t="s">
        <v>7</v>
      </c>
      <c r="D493" t="s">
        <v>382</v>
      </c>
      <c r="E493" t="s">
        <v>382</v>
      </c>
      <c r="F493" t="s">
        <v>134</v>
      </c>
      <c r="G493">
        <v>2001</v>
      </c>
      <c r="H493" t="str">
        <f t="shared" si="28"/>
        <v>OTT</v>
      </c>
      <c r="I493" s="1">
        <f t="shared" si="29"/>
        <v>37165</v>
      </c>
      <c r="K493" s="2">
        <f t="shared" si="32"/>
        <v>2.0699999999999998</v>
      </c>
      <c r="L493" s="2" cm="1">
        <f t="array" ref="L493">+_xlfn.XLOOKUP(G493,'Variazioni mese finale'!A$7:A$81,_xlfn.XLOOKUP(H493,'Variazioni mese finale'!B$6:M$6,'Variazioni mese finale'!$B$7:$M$81))</f>
        <v>1.3280000000000001</v>
      </c>
      <c r="M493" s="6">
        <f t="shared" si="31"/>
        <v>2.7489599999999998</v>
      </c>
      <c r="N493" s="2">
        <f>+M493*IFERROR(VLOOKUP(G493,DISPINCOECD,4,FALSE)/VLOOKUP(G$412,DISPINCOECD,4,FALSE),1)</f>
        <v>2.5485315203376038</v>
      </c>
      <c r="O493" s="2">
        <f>+K493*VLOOKUP(G493,'Indice consumi'!A$2:G$162,7,FALSE)</f>
        <v>9.8793757894645058</v>
      </c>
      <c r="P493" s="2">
        <f>+K493*VLOOKUP(I493,PaperPulpPrice[#All],3,FALSE)/VLOOKUP(I$2,PaperPulpPrice[#All],3,FALSE)</f>
        <v>2.5182491086344809</v>
      </c>
    </row>
    <row r="494" spans="1:16" x14ac:dyDescent="0.35">
      <c r="A494">
        <v>493</v>
      </c>
      <c r="B494" t="s">
        <v>664</v>
      </c>
      <c r="C494" t="s">
        <v>33</v>
      </c>
      <c r="D494" t="s">
        <v>382</v>
      </c>
      <c r="E494" t="s">
        <v>382</v>
      </c>
      <c r="F494" t="s">
        <v>403</v>
      </c>
      <c r="G494">
        <v>2001</v>
      </c>
      <c r="H494" t="str">
        <f t="shared" si="28"/>
        <v>NOV</v>
      </c>
      <c r="I494" s="1">
        <f t="shared" si="29"/>
        <v>37196</v>
      </c>
      <c r="K494" s="2">
        <f t="shared" si="32"/>
        <v>2.0699999999999998</v>
      </c>
      <c r="L494" s="2" cm="1">
        <f t="array" ref="L494">+_xlfn.XLOOKUP(G494,'Variazioni mese finale'!A$7:A$81,_xlfn.XLOOKUP(H494,'Variazioni mese finale'!B$6:M$6,'Variazioni mese finale'!$B$7:$M$81))</f>
        <v>1.3260000000000001</v>
      </c>
      <c r="M494" s="6">
        <f t="shared" si="31"/>
        <v>2.7448199999999998</v>
      </c>
      <c r="N494" s="2">
        <f>+M494*IFERROR(VLOOKUP(G494,DISPINCOECD,4,FALSE)/VLOOKUP(G$412,DISPINCOECD,4,FALSE),1)</f>
        <v>2.5446933704575772</v>
      </c>
      <c r="O494" s="2">
        <f>+K494*VLOOKUP(G494,'Indice consumi'!A$2:G$162,7,FALSE)</f>
        <v>9.8793757894645058</v>
      </c>
      <c r="P494" s="2">
        <f>+K494*VLOOKUP(I494,PaperPulpPrice[#All],3,FALSE)/VLOOKUP(I$2,PaperPulpPrice[#All],3,FALSE)</f>
        <v>2.4847690729857388</v>
      </c>
    </row>
    <row r="495" spans="1:16" x14ac:dyDescent="0.35">
      <c r="A495">
        <v>494</v>
      </c>
      <c r="B495" t="s">
        <v>665</v>
      </c>
      <c r="C495" t="s">
        <v>11</v>
      </c>
      <c r="D495" t="s">
        <v>382</v>
      </c>
      <c r="E495" t="s">
        <v>382</v>
      </c>
      <c r="F495" t="s">
        <v>613</v>
      </c>
      <c r="G495">
        <v>2001</v>
      </c>
      <c r="H495" t="str">
        <f t="shared" si="28"/>
        <v>DIC</v>
      </c>
      <c r="I495" s="1">
        <f t="shared" si="29"/>
        <v>37226</v>
      </c>
      <c r="K495" s="2">
        <f t="shared" si="32"/>
        <v>2.0699999999999998</v>
      </c>
      <c r="L495" s="2" cm="1">
        <f t="array" ref="L495">+_xlfn.XLOOKUP(G495,'Variazioni mese finale'!A$7:A$81,_xlfn.XLOOKUP(H495,'Variazioni mese finale'!B$6:M$6,'Variazioni mese finale'!$B$7:$M$81))</f>
        <v>1.325</v>
      </c>
      <c r="M495" s="6">
        <f t="shared" si="31"/>
        <v>2.7427499999999996</v>
      </c>
      <c r="N495" s="2">
        <f>+M495*IFERROR(VLOOKUP(G495,DISPINCOECD,4,FALSE)/VLOOKUP(G$412,DISPINCOECD,4,FALSE),1)</f>
        <v>2.5427742955175634</v>
      </c>
      <c r="O495" s="2">
        <f>+K495*VLOOKUP(G495,'Indice consumi'!A$2:G$162,7,FALSE)</f>
        <v>9.8793757894645058</v>
      </c>
      <c r="P495" s="2">
        <f>+K495*VLOOKUP(I495,PaperPulpPrice[#All],3,FALSE)/VLOOKUP(I$2,PaperPulpPrice[#All],3,FALSE)</f>
        <v>2.5005325301606338</v>
      </c>
    </row>
    <row r="496" spans="1:16" x14ac:dyDescent="0.35">
      <c r="A496">
        <v>495</v>
      </c>
      <c r="B496" t="s">
        <v>666</v>
      </c>
      <c r="C496" t="s">
        <v>22</v>
      </c>
      <c r="D496" t="s">
        <v>382</v>
      </c>
      <c r="E496" t="s">
        <v>382</v>
      </c>
      <c r="F496" t="s">
        <v>613</v>
      </c>
      <c r="G496">
        <v>2002</v>
      </c>
      <c r="H496" t="str">
        <f t="shared" si="28"/>
        <v>GEN</v>
      </c>
      <c r="I496" s="1">
        <f t="shared" si="29"/>
        <v>37257</v>
      </c>
      <c r="K496" s="2">
        <f t="shared" si="32"/>
        <v>2.0699999999999998</v>
      </c>
      <c r="L496" s="2" cm="1">
        <f t="array" ref="L496">+_xlfn.XLOOKUP(G496,'Variazioni mese finale'!A$7:A$81,_xlfn.XLOOKUP(H496,'Variazioni mese finale'!B$6:M$6,'Variazioni mese finale'!$B$7:$M$81))</f>
        <v>1.319</v>
      </c>
      <c r="M496" s="6">
        <f t="shared" si="31"/>
        <v>2.7303299999999995</v>
      </c>
      <c r="N496" s="2">
        <f>+M496*IFERROR(VLOOKUP(G496,DISPINCOECD,4,FALSE)/VLOOKUP(G$412,DISPINCOECD,4,FALSE),1)</f>
        <v>2.8137479207199552</v>
      </c>
      <c r="O496" s="2">
        <f>+K496*VLOOKUP(G496,'Indice consumi'!A$2:G$162,7,FALSE)</f>
        <v>9.8895782938363475</v>
      </c>
      <c r="P496" s="2">
        <f>+K496*VLOOKUP(I496,PaperPulpPrice[#All],3,FALSE)/VLOOKUP(I$2,PaperPulpPrice[#All],3,FALSE)</f>
        <v>2.4924872349623541</v>
      </c>
    </row>
    <row r="497" spans="1:16" x14ac:dyDescent="0.35">
      <c r="A497">
        <v>496</v>
      </c>
      <c r="B497" t="s">
        <v>667</v>
      </c>
      <c r="C497" t="s">
        <v>14</v>
      </c>
      <c r="D497" t="s">
        <v>382</v>
      </c>
      <c r="E497" t="s">
        <v>382</v>
      </c>
      <c r="F497" t="s">
        <v>613</v>
      </c>
      <c r="G497">
        <v>2002</v>
      </c>
      <c r="H497" t="str">
        <f t="shared" si="28"/>
        <v>FEB</v>
      </c>
      <c r="I497" s="1">
        <f t="shared" si="29"/>
        <v>37288</v>
      </c>
      <c r="K497" s="2">
        <f t="shared" si="32"/>
        <v>2.0699999999999998</v>
      </c>
      <c r="L497" s="2" cm="1">
        <f t="array" ref="L497">+_xlfn.XLOOKUP(G497,'Variazioni mese finale'!A$7:A$81,_xlfn.XLOOKUP(H497,'Variazioni mese finale'!B$6:M$6,'Variazioni mese finale'!$B$7:$M$81))</f>
        <v>1.3149999999999999</v>
      </c>
      <c r="M497" s="6">
        <f t="shared" si="31"/>
        <v>2.7220499999999999</v>
      </c>
      <c r="N497" s="2">
        <f>+M497*IFERROR(VLOOKUP(G497,DISPINCOECD,4,FALSE)/VLOOKUP(G$412,DISPINCOECD,4,FALSE),1)</f>
        <v>2.8052149474956343</v>
      </c>
      <c r="O497" s="2">
        <f>+K497*VLOOKUP(G497,'Indice consumi'!A$2:G$162,7,FALSE)</f>
        <v>9.8895782938363475</v>
      </c>
      <c r="P497" s="2">
        <f>+K497*VLOOKUP(I497,PaperPulpPrice[#All],3,FALSE)/VLOOKUP(I$2,PaperPulpPrice[#All],3,FALSE)</f>
        <v>2.4400857860717302</v>
      </c>
    </row>
    <row r="498" spans="1:16" x14ac:dyDescent="0.35">
      <c r="A498">
        <v>497</v>
      </c>
      <c r="B498" t="s">
        <v>668</v>
      </c>
      <c r="C498" t="s">
        <v>24</v>
      </c>
      <c r="D498" t="s">
        <v>428</v>
      </c>
      <c r="E498" t="s">
        <v>428</v>
      </c>
      <c r="F498" t="s">
        <v>507</v>
      </c>
      <c r="G498">
        <v>2002</v>
      </c>
      <c r="H498" t="str">
        <f t="shared" si="28"/>
        <v>MAR</v>
      </c>
      <c r="I498" s="1">
        <f t="shared" si="29"/>
        <v>37316</v>
      </c>
      <c r="K498" s="2">
        <f t="shared" si="32"/>
        <v>2.0699999999999998</v>
      </c>
      <c r="L498" s="2" cm="1">
        <f t="array" ref="L498">+_xlfn.XLOOKUP(G498,'Variazioni mese finale'!A$7:A$81,_xlfn.XLOOKUP(H498,'Variazioni mese finale'!B$6:M$6,'Variazioni mese finale'!$B$7:$M$81))</f>
        <v>1.3109999999999999</v>
      </c>
      <c r="M498" s="6">
        <f t="shared" si="31"/>
        <v>2.7137699999999998</v>
      </c>
      <c r="N498" s="2">
        <f>+M498*IFERROR(VLOOKUP(G498,DISPINCOECD,4,FALSE)/VLOOKUP(G$412,DISPINCOECD,4,FALSE),1)</f>
        <v>2.7966819742713129</v>
      </c>
      <c r="O498" s="2">
        <f>+K498*VLOOKUP(G498,'Indice consumi'!A$2:G$162,7,FALSE)</f>
        <v>9.8895782938363475</v>
      </c>
      <c r="P498" s="2">
        <f>+K498*VLOOKUP(I498,PaperPulpPrice[#All],3,FALSE)/VLOOKUP(I$2,PaperPulpPrice[#All],3,FALSE)</f>
        <v>2.4433038361312676</v>
      </c>
    </row>
    <row r="499" spans="1:16" x14ac:dyDescent="0.35">
      <c r="A499">
        <v>498</v>
      </c>
      <c r="B499" t="s">
        <v>669</v>
      </c>
      <c r="C499" t="s">
        <v>16</v>
      </c>
      <c r="D499" t="s">
        <v>428</v>
      </c>
      <c r="E499" t="s">
        <v>428</v>
      </c>
      <c r="F499" t="s">
        <v>507</v>
      </c>
      <c r="G499">
        <v>2002</v>
      </c>
      <c r="H499" t="str">
        <f t="shared" si="28"/>
        <v>APR</v>
      </c>
      <c r="I499" s="1">
        <f t="shared" si="29"/>
        <v>37347</v>
      </c>
      <c r="K499" s="2">
        <f t="shared" si="32"/>
        <v>2.0699999999999998</v>
      </c>
      <c r="L499" s="2" cm="1">
        <f t="array" ref="L499">+_xlfn.XLOOKUP(G499,'Variazioni mese finale'!A$7:A$81,_xlfn.XLOOKUP(H499,'Variazioni mese finale'!B$6:M$6,'Variazioni mese finale'!$B$7:$M$81))</f>
        <v>1.3080000000000001</v>
      </c>
      <c r="M499" s="6">
        <f t="shared" si="31"/>
        <v>2.70756</v>
      </c>
      <c r="N499" s="2">
        <f>+M499*IFERROR(VLOOKUP(G499,DISPINCOECD,4,FALSE)/VLOOKUP(G$412,DISPINCOECD,4,FALSE),1)</f>
        <v>2.7902822443530719</v>
      </c>
      <c r="O499" s="2">
        <f>+K499*VLOOKUP(G499,'Indice consumi'!A$2:G$162,7,FALSE)</f>
        <v>9.8895782938363475</v>
      </c>
      <c r="P499" s="2">
        <f>+K499*VLOOKUP(I499,PaperPulpPrice[#All],3,FALSE)/VLOOKUP(I$2,PaperPulpPrice[#All],3,FALSE)</f>
        <v>2.4691386166513927</v>
      </c>
    </row>
    <row r="500" spans="1:16" x14ac:dyDescent="0.35">
      <c r="A500">
        <v>499</v>
      </c>
      <c r="B500" t="s">
        <v>670</v>
      </c>
      <c r="C500" t="s">
        <v>27</v>
      </c>
      <c r="D500" t="s">
        <v>428</v>
      </c>
      <c r="E500" t="s">
        <v>428</v>
      </c>
      <c r="F500" t="s">
        <v>507</v>
      </c>
      <c r="G500">
        <v>2002</v>
      </c>
      <c r="H500" t="str">
        <f t="shared" si="28"/>
        <v>MAG</v>
      </c>
      <c r="I500" s="1">
        <f t="shared" si="29"/>
        <v>37377</v>
      </c>
      <c r="K500" s="2">
        <f t="shared" si="32"/>
        <v>2.0699999999999998</v>
      </c>
      <c r="L500" s="2" cm="1">
        <f t="array" ref="L500">+_xlfn.XLOOKUP(G500,'Variazioni mese finale'!A$7:A$81,_xlfn.XLOOKUP(H500,'Variazioni mese finale'!B$6:M$6,'Variazioni mese finale'!$B$7:$M$81))</f>
        <v>1.306</v>
      </c>
      <c r="M500" s="6">
        <f t="shared" si="31"/>
        <v>2.7034199999999999</v>
      </c>
      <c r="N500" s="2">
        <f>+M500*IFERROR(VLOOKUP(G500,DISPINCOECD,4,FALSE)/VLOOKUP(G$412,DISPINCOECD,4,FALSE),1)</f>
        <v>2.7860157577409113</v>
      </c>
      <c r="O500" s="2">
        <f>+K500*VLOOKUP(G500,'Indice consumi'!A$2:G$162,7,FALSE)</f>
        <v>9.8895782938363475</v>
      </c>
      <c r="P500" s="2">
        <f>+K500*VLOOKUP(I500,PaperPulpPrice[#All],3,FALSE)/VLOOKUP(I$2,PaperPulpPrice[#All],3,FALSE)</f>
        <v>2.5650232519629124</v>
      </c>
    </row>
    <row r="501" spans="1:16" x14ac:dyDescent="0.35">
      <c r="A501">
        <v>500</v>
      </c>
      <c r="B501" t="s">
        <v>671</v>
      </c>
      <c r="C501" t="s">
        <v>18</v>
      </c>
      <c r="D501" t="s">
        <v>382</v>
      </c>
      <c r="E501" t="s">
        <v>382</v>
      </c>
      <c r="F501" t="s">
        <v>134</v>
      </c>
      <c r="G501">
        <v>2002</v>
      </c>
      <c r="H501" t="str">
        <f t="shared" si="28"/>
        <v>GIU</v>
      </c>
      <c r="I501" s="1">
        <f t="shared" si="29"/>
        <v>37408</v>
      </c>
      <c r="K501" s="2">
        <v>2.2000000000000002</v>
      </c>
      <c r="L501" s="2" cm="1">
        <f t="array" ref="L501">+_xlfn.XLOOKUP(G501,'Variazioni mese finale'!A$7:A$81,_xlfn.XLOOKUP(H501,'Variazioni mese finale'!B$6:M$6,'Variazioni mese finale'!$B$7:$M$81))</f>
        <v>1.3029999999999999</v>
      </c>
      <c r="M501" s="6">
        <f t="shared" si="31"/>
        <v>2.8666</v>
      </c>
      <c r="N501" s="2">
        <f>+M501*IFERROR(VLOOKUP(G501,DISPINCOECD,4,FALSE)/VLOOKUP(G$412,DISPINCOECD,4,FALSE),1)</f>
        <v>2.9541812856086351</v>
      </c>
      <c r="O501" s="2">
        <f>+K501*VLOOKUP(G501,'Indice consumi'!A$2:G$162,7,FALSE)</f>
        <v>10.510662920985492</v>
      </c>
      <c r="P501" s="2">
        <f>+K501*VLOOKUP(I501,PaperPulpPrice[#All],3,FALSE)/VLOOKUP(I$2,PaperPulpPrice[#All],3,FALSE)</f>
        <v>2.8854341739829557</v>
      </c>
    </row>
    <row r="502" spans="1:16" x14ac:dyDescent="0.35">
      <c r="A502">
        <v>501</v>
      </c>
      <c r="B502" t="s">
        <v>672</v>
      </c>
      <c r="C502" t="s">
        <v>30</v>
      </c>
      <c r="D502" t="s">
        <v>382</v>
      </c>
      <c r="E502" t="s">
        <v>382</v>
      </c>
      <c r="F502" t="s">
        <v>430</v>
      </c>
      <c r="G502">
        <v>2002</v>
      </c>
      <c r="H502" t="str">
        <f t="shared" si="28"/>
        <v>LUG</v>
      </c>
      <c r="I502" s="1">
        <f t="shared" si="29"/>
        <v>37438</v>
      </c>
      <c r="K502" s="2">
        <v>2.2000000000000002</v>
      </c>
      <c r="L502" s="2" cm="1">
        <f t="array" ref="L502">+_xlfn.XLOOKUP(G502,'Variazioni mese finale'!A$7:A$81,_xlfn.XLOOKUP(H502,'Variazioni mese finale'!B$6:M$6,'Variazioni mese finale'!$B$7:$M$81))</f>
        <v>1.302</v>
      </c>
      <c r="M502" s="6">
        <f t="shared" si="31"/>
        <v>2.8644000000000003</v>
      </c>
      <c r="N502" s="2">
        <f>+M502*IFERROR(VLOOKUP(G502,DISPINCOECD,4,FALSE)/VLOOKUP(G$412,DISPINCOECD,4,FALSE),1)</f>
        <v>2.9519140705007239</v>
      </c>
      <c r="O502" s="2">
        <f>+K502*VLOOKUP(G502,'Indice consumi'!A$2:G$162,7,FALSE)</f>
        <v>10.510662920985492</v>
      </c>
      <c r="P502" s="2">
        <f>+K502*VLOOKUP(I502,PaperPulpPrice[#All],3,FALSE)/VLOOKUP(I$2,PaperPulpPrice[#All],3,FALSE)</f>
        <v>3.0327812201530508</v>
      </c>
    </row>
    <row r="503" spans="1:16" x14ac:dyDescent="0.35">
      <c r="A503">
        <v>502</v>
      </c>
      <c r="B503" t="s">
        <v>673</v>
      </c>
      <c r="C503" t="s">
        <v>50</v>
      </c>
      <c r="D503" t="s">
        <v>382</v>
      </c>
      <c r="E503" t="s">
        <v>382</v>
      </c>
      <c r="F503" t="s">
        <v>430</v>
      </c>
      <c r="G503">
        <v>2002</v>
      </c>
      <c r="H503" t="str">
        <f t="shared" si="28"/>
        <v>AGO</v>
      </c>
      <c r="I503" s="1">
        <f t="shared" si="29"/>
        <v>37469</v>
      </c>
      <c r="K503" s="2">
        <v>2.2000000000000002</v>
      </c>
      <c r="L503" s="2" cm="1">
        <f t="array" ref="L503">+_xlfn.XLOOKUP(G503,'Variazioni mese finale'!A$7:A$81,_xlfn.XLOOKUP(H503,'Variazioni mese finale'!B$6:M$6,'Variazioni mese finale'!$B$7:$M$81))</f>
        <v>1.3</v>
      </c>
      <c r="M503" s="6">
        <f t="shared" si="31"/>
        <v>2.8600000000000003</v>
      </c>
      <c r="N503" s="2">
        <f>+M503*IFERROR(VLOOKUP(G503,DISPINCOECD,4,FALSE)/VLOOKUP(G$412,DISPINCOECD,4,FALSE),1)</f>
        <v>2.9473796402849008</v>
      </c>
      <c r="O503" s="2">
        <f>+K503*VLOOKUP(G503,'Indice consumi'!A$2:G$162,7,FALSE)</f>
        <v>10.510662920985492</v>
      </c>
      <c r="P503" s="2">
        <f>+K503*VLOOKUP(I503,PaperPulpPrice[#All],3,FALSE)/VLOOKUP(I$2,PaperPulpPrice[#All],3,FALSE)</f>
        <v>3.0322288053340922</v>
      </c>
    </row>
    <row r="504" spans="1:16" x14ac:dyDescent="0.35">
      <c r="A504">
        <v>503</v>
      </c>
      <c r="B504" t="s">
        <v>674</v>
      </c>
      <c r="C504" t="s">
        <v>20</v>
      </c>
      <c r="D504" t="s">
        <v>382</v>
      </c>
      <c r="E504" t="s">
        <v>382</v>
      </c>
      <c r="F504" t="s">
        <v>430</v>
      </c>
      <c r="G504">
        <v>2002</v>
      </c>
      <c r="H504" t="str">
        <f t="shared" si="28"/>
        <v>SET</v>
      </c>
      <c r="I504" s="1">
        <f t="shared" si="29"/>
        <v>37500</v>
      </c>
      <c r="K504" s="2">
        <v>2.2000000000000002</v>
      </c>
      <c r="L504" s="2" cm="1">
        <f t="array" ref="L504">+_xlfn.XLOOKUP(G504,'Variazioni mese finale'!A$7:A$81,_xlfn.XLOOKUP(H504,'Variazioni mese finale'!B$6:M$6,'Variazioni mese finale'!$B$7:$M$81))</f>
        <v>1.298</v>
      </c>
      <c r="M504" s="6">
        <f t="shared" si="31"/>
        <v>2.8556000000000004</v>
      </c>
      <c r="N504" s="2">
        <f>+M504*IFERROR(VLOOKUP(G504,DISPINCOECD,4,FALSE)/VLOOKUP(G$412,DISPINCOECD,4,FALSE),1)</f>
        <v>2.9428452100690783</v>
      </c>
      <c r="O504" s="2">
        <f>+K504*VLOOKUP(G504,'Indice consumi'!A$2:G$162,7,FALSE)</f>
        <v>10.510662920985492</v>
      </c>
      <c r="P504" s="2">
        <f>+K504*VLOOKUP(I504,PaperPulpPrice[#All],3,FALSE)/VLOOKUP(I$2,PaperPulpPrice[#All],3,FALSE)</f>
        <v>3.0596267494924132</v>
      </c>
    </row>
    <row r="505" spans="1:16" x14ac:dyDescent="0.35">
      <c r="A505">
        <v>504</v>
      </c>
      <c r="B505" t="s">
        <v>675</v>
      </c>
      <c r="C505" t="s">
        <v>7</v>
      </c>
      <c r="D505" t="s">
        <v>382</v>
      </c>
      <c r="E505" t="s">
        <v>382</v>
      </c>
      <c r="F505" t="s">
        <v>676</v>
      </c>
      <c r="G505">
        <v>2002</v>
      </c>
      <c r="H505" t="str">
        <f t="shared" si="28"/>
        <v>OTT</v>
      </c>
      <c r="I505" s="1">
        <f t="shared" si="29"/>
        <v>37530</v>
      </c>
      <c r="K505" s="2">
        <v>2.2000000000000002</v>
      </c>
      <c r="L505" s="2" cm="1">
        <f t="array" ref="L505">+_xlfn.XLOOKUP(G505,'Variazioni mese finale'!A$7:A$81,_xlfn.XLOOKUP(H505,'Variazioni mese finale'!B$6:M$6,'Variazioni mese finale'!$B$7:$M$81))</f>
        <v>1.2949999999999999</v>
      </c>
      <c r="M505" s="6">
        <f t="shared" si="31"/>
        <v>2.8490000000000002</v>
      </c>
      <c r="N505" s="2">
        <f>+M505*IFERROR(VLOOKUP(G505,DISPINCOECD,4,FALSE)/VLOOKUP(G$412,DISPINCOECD,4,FALSE),1)</f>
        <v>2.9360435647453436</v>
      </c>
      <c r="O505" s="2">
        <f>+K505*VLOOKUP(G505,'Indice consumi'!A$2:G$162,7,FALSE)</f>
        <v>10.510662920985492</v>
      </c>
      <c r="P505" s="2">
        <f>+K505*VLOOKUP(I505,PaperPulpPrice[#All],3,FALSE)/VLOOKUP(I$2,PaperPulpPrice[#All],3,FALSE)</f>
        <v>3.0734551771379173</v>
      </c>
    </row>
    <row r="506" spans="1:16" x14ac:dyDescent="0.35">
      <c r="A506">
        <v>505</v>
      </c>
      <c r="B506" t="s">
        <v>677</v>
      </c>
      <c r="C506" t="s">
        <v>33</v>
      </c>
      <c r="D506" t="s">
        <v>382</v>
      </c>
      <c r="E506" t="s">
        <v>382</v>
      </c>
      <c r="F506" t="s">
        <v>678</v>
      </c>
      <c r="G506">
        <v>2002</v>
      </c>
      <c r="H506" t="str">
        <f t="shared" si="28"/>
        <v>NOV</v>
      </c>
      <c r="I506" s="1">
        <f t="shared" si="29"/>
        <v>37561</v>
      </c>
      <c r="K506" s="2">
        <v>2.2000000000000002</v>
      </c>
      <c r="L506" s="2" cm="1">
        <f t="array" ref="L506">+_xlfn.XLOOKUP(G506,'Variazioni mese finale'!A$7:A$81,_xlfn.XLOOKUP(H506,'Variazioni mese finale'!B$6:M$6,'Variazioni mese finale'!$B$7:$M$81))</f>
        <v>1.2909999999999999</v>
      </c>
      <c r="M506" s="6">
        <f t="shared" si="31"/>
        <v>2.8402000000000003</v>
      </c>
      <c r="N506" s="2">
        <f>+M506*IFERROR(VLOOKUP(G506,DISPINCOECD,4,FALSE)/VLOOKUP(G$412,DISPINCOECD,4,FALSE),1)</f>
        <v>2.926974704313698</v>
      </c>
      <c r="O506" s="2">
        <f>+K506*VLOOKUP(G506,'Indice consumi'!A$2:G$162,7,FALSE)</f>
        <v>10.510662920985492</v>
      </c>
      <c r="P506" s="2">
        <f>+K506*VLOOKUP(I506,PaperPulpPrice[#All],3,FALSE)/VLOOKUP(I$2,PaperPulpPrice[#All],3,FALSE)</f>
        <v>3.1316485010622608</v>
      </c>
    </row>
    <row r="507" spans="1:16" x14ac:dyDescent="0.35">
      <c r="A507">
        <v>506</v>
      </c>
      <c r="B507" t="s">
        <v>679</v>
      </c>
      <c r="C507" t="s">
        <v>11</v>
      </c>
      <c r="D507" t="s">
        <v>428</v>
      </c>
      <c r="E507" t="s">
        <v>428</v>
      </c>
      <c r="F507" t="s">
        <v>146</v>
      </c>
      <c r="G507">
        <v>2002</v>
      </c>
      <c r="H507" t="str">
        <f t="shared" si="28"/>
        <v>DIC</v>
      </c>
      <c r="I507" s="1">
        <f t="shared" si="29"/>
        <v>37591</v>
      </c>
      <c r="K507" s="2">
        <v>2.2000000000000002</v>
      </c>
      <c r="L507" s="2" cm="1">
        <f t="array" ref="L507">+_xlfn.XLOOKUP(G507,'Variazioni mese finale'!A$7:A$81,_xlfn.XLOOKUP(H507,'Variazioni mese finale'!B$6:M$6,'Variazioni mese finale'!$B$7:$M$81))</f>
        <v>1.29</v>
      </c>
      <c r="M507" s="6">
        <f t="shared" si="31"/>
        <v>2.8380000000000005</v>
      </c>
      <c r="N507" s="2">
        <f>+M507*IFERROR(VLOOKUP(G507,DISPINCOECD,4,FALSE)/VLOOKUP(G$412,DISPINCOECD,4,FALSE),1)</f>
        <v>2.9247074892057867</v>
      </c>
      <c r="O507" s="2">
        <f>+K507*VLOOKUP(G507,'Indice consumi'!A$2:G$162,7,FALSE)</f>
        <v>10.510662920985492</v>
      </c>
      <c r="P507" s="2">
        <f>+K507*VLOOKUP(I507,PaperPulpPrice[#All],3,FALSE)/VLOOKUP(I$2,PaperPulpPrice[#All],3,FALSE)</f>
        <v>3.1444951806694186</v>
      </c>
    </row>
    <row r="508" spans="1:16" x14ac:dyDescent="0.35">
      <c r="A508">
        <v>507</v>
      </c>
      <c r="B508" t="s">
        <v>680</v>
      </c>
      <c r="C508" t="s">
        <v>22</v>
      </c>
      <c r="D508" t="s">
        <v>428</v>
      </c>
      <c r="E508" t="s">
        <v>428</v>
      </c>
      <c r="F508" t="s">
        <v>146</v>
      </c>
      <c r="G508">
        <v>2003</v>
      </c>
      <c r="H508" t="str">
        <f t="shared" si="28"/>
        <v>GEN</v>
      </c>
      <c r="I508" s="1">
        <f t="shared" si="29"/>
        <v>37622</v>
      </c>
      <c r="K508" s="2">
        <v>2.2000000000000002</v>
      </c>
      <c r="L508" s="2" cm="1">
        <f t="array" ref="L508">+_xlfn.XLOOKUP(G508,'Variazioni mese finale'!A$7:A$81,_xlfn.XLOOKUP(H508,'Variazioni mese finale'!B$6:M$6,'Variazioni mese finale'!$B$7:$M$81))</f>
        <v>1.2849999999999999</v>
      </c>
      <c r="M508" s="6">
        <f t="shared" si="31"/>
        <v>2.827</v>
      </c>
      <c r="N508" s="2">
        <f>+M508*IFERROR(VLOOKUP(G508,DISPINCOECD,4,FALSE)/VLOOKUP(G$412,DISPINCOECD,4,FALSE),1)</f>
        <v>3.4989480644349498</v>
      </c>
      <c r="O508" s="2">
        <f>+K508*VLOOKUP(G508,'Indice consumi'!A$2:G$162,7,FALSE)</f>
        <v>10.599774964151825</v>
      </c>
      <c r="P508" s="2">
        <f>+K508*VLOOKUP(I508,PaperPulpPrice[#All],3,FALSE)/VLOOKUP(I$2,PaperPulpPrice[#All],3,FALSE)</f>
        <v>3.2106019251257103</v>
      </c>
    </row>
    <row r="509" spans="1:16" x14ac:dyDescent="0.35">
      <c r="A509">
        <v>508</v>
      </c>
      <c r="B509" t="s">
        <v>681</v>
      </c>
      <c r="C509" t="s">
        <v>14</v>
      </c>
      <c r="D509" t="s">
        <v>382</v>
      </c>
      <c r="E509" t="s">
        <v>382</v>
      </c>
      <c r="F509" t="s">
        <v>252</v>
      </c>
      <c r="G509">
        <v>2003</v>
      </c>
      <c r="H509" t="str">
        <f t="shared" si="28"/>
        <v>FEB</v>
      </c>
      <c r="I509" s="1">
        <f t="shared" si="29"/>
        <v>37653</v>
      </c>
      <c r="K509" s="2">
        <v>2.2000000000000002</v>
      </c>
      <c r="L509" s="2" cm="1">
        <f t="array" ref="L509">+_xlfn.XLOOKUP(G509,'Variazioni mese finale'!A$7:A$81,_xlfn.XLOOKUP(H509,'Variazioni mese finale'!B$6:M$6,'Variazioni mese finale'!$B$7:$M$81))</f>
        <v>1.2829999999999999</v>
      </c>
      <c r="M509" s="6">
        <f t="shared" si="31"/>
        <v>2.8226</v>
      </c>
      <c r="N509" s="2">
        <f>+M509*IFERROR(VLOOKUP(G509,DISPINCOECD,4,FALSE)/VLOOKUP(G$412,DISPINCOECD,4,FALSE),1)</f>
        <v>3.4935022308716266</v>
      </c>
      <c r="O509" s="2">
        <f>+K509*VLOOKUP(G509,'Indice consumi'!A$2:G$162,7,FALSE)</f>
        <v>10.599774964151825</v>
      </c>
      <c r="P509" s="2">
        <f>+K509*VLOOKUP(I509,PaperPulpPrice[#All],3,FALSE)/VLOOKUP(I$2,PaperPulpPrice[#All],3,FALSE)</f>
        <v>3.259095514835586</v>
      </c>
    </row>
    <row r="510" spans="1:16" x14ac:dyDescent="0.35">
      <c r="A510">
        <v>509</v>
      </c>
      <c r="B510" t="s">
        <v>682</v>
      </c>
      <c r="C510" t="s">
        <v>24</v>
      </c>
      <c r="D510" t="s">
        <v>382</v>
      </c>
      <c r="E510" t="s">
        <v>382</v>
      </c>
      <c r="F510" t="s">
        <v>252</v>
      </c>
      <c r="G510">
        <v>2003</v>
      </c>
      <c r="H510" t="str">
        <f t="shared" si="28"/>
        <v>MAR</v>
      </c>
      <c r="I510" s="1">
        <f t="shared" si="29"/>
        <v>37681</v>
      </c>
      <c r="K510" s="2">
        <v>2.2000000000000002</v>
      </c>
      <c r="L510" s="2" cm="1">
        <f t="array" ref="L510">+_xlfn.XLOOKUP(G510,'Variazioni mese finale'!A$7:A$81,_xlfn.XLOOKUP(H510,'Variazioni mese finale'!B$6:M$6,'Variazioni mese finale'!$B$7:$M$81))</f>
        <v>1.278</v>
      </c>
      <c r="M510" s="6">
        <f t="shared" si="31"/>
        <v>2.8116000000000003</v>
      </c>
      <c r="N510" s="2">
        <f>+M510*IFERROR(VLOOKUP(G510,DISPINCOECD,4,FALSE)/VLOOKUP(G$412,DISPINCOECD,4,FALSE),1)</f>
        <v>3.47988764696332</v>
      </c>
      <c r="O510" s="2">
        <f>+K510*VLOOKUP(G510,'Indice consumi'!A$2:G$162,7,FALSE)</f>
        <v>10.599774964151825</v>
      </c>
      <c r="P510" s="2">
        <f>+K510*VLOOKUP(I510,PaperPulpPrice[#All],3,FALSE)/VLOOKUP(I$2,PaperPulpPrice[#All],3,FALSE)</f>
        <v>3.2805520916577984</v>
      </c>
    </row>
    <row r="511" spans="1:16" x14ac:dyDescent="0.35">
      <c r="A511">
        <v>510</v>
      </c>
      <c r="B511" t="s">
        <v>683</v>
      </c>
      <c r="C511" t="s">
        <v>16</v>
      </c>
      <c r="D511" t="s">
        <v>382</v>
      </c>
      <c r="E511" t="s">
        <v>382</v>
      </c>
      <c r="F511" t="s">
        <v>252</v>
      </c>
      <c r="G511">
        <v>2003</v>
      </c>
      <c r="H511" t="str">
        <f t="shared" si="28"/>
        <v>APR</v>
      </c>
      <c r="I511" s="1">
        <f t="shared" si="29"/>
        <v>37712</v>
      </c>
      <c r="K511" s="2">
        <v>2.2000000000000002</v>
      </c>
      <c r="L511" s="2" cm="1">
        <f t="array" ref="L511">+_xlfn.XLOOKUP(G511,'Variazioni mese finale'!A$7:A$81,_xlfn.XLOOKUP(H511,'Variazioni mese finale'!B$6:M$6,'Variazioni mese finale'!$B$7:$M$81))</f>
        <v>1.276</v>
      </c>
      <c r="M511" s="6">
        <f t="shared" si="31"/>
        <v>2.8072000000000004</v>
      </c>
      <c r="N511" s="2">
        <f>+M511*IFERROR(VLOOKUP(G511,DISPINCOECD,4,FALSE)/VLOOKUP(G$412,DISPINCOECD,4,FALSE),1)</f>
        <v>3.4744418133999972</v>
      </c>
      <c r="O511" s="2">
        <f>+K511*VLOOKUP(G511,'Indice consumi'!A$2:G$162,7,FALSE)</f>
        <v>10.599774964151825</v>
      </c>
      <c r="P511" s="2">
        <f>+K511*VLOOKUP(I511,PaperPulpPrice[#All],3,FALSE)/VLOOKUP(I$2,PaperPulpPrice[#All],3,FALSE)</f>
        <v>3.4038383339351381</v>
      </c>
    </row>
    <row r="512" spans="1:16" x14ac:dyDescent="0.35">
      <c r="A512">
        <v>511</v>
      </c>
      <c r="B512" t="s">
        <v>684</v>
      </c>
      <c r="C512" t="s">
        <v>27</v>
      </c>
      <c r="D512" t="s">
        <v>382</v>
      </c>
      <c r="E512" t="s">
        <v>382</v>
      </c>
      <c r="F512" t="s">
        <v>403</v>
      </c>
      <c r="G512">
        <v>2003</v>
      </c>
      <c r="H512" t="str">
        <f t="shared" si="28"/>
        <v>MAG</v>
      </c>
      <c r="I512" s="1">
        <f t="shared" si="29"/>
        <v>37742</v>
      </c>
      <c r="K512" s="2">
        <v>2.2000000000000002</v>
      </c>
      <c r="L512" s="2" cm="1">
        <f t="array" ref="L512">+_xlfn.XLOOKUP(G512,'Variazioni mese finale'!A$7:A$81,_xlfn.XLOOKUP(H512,'Variazioni mese finale'!B$6:M$6,'Variazioni mese finale'!$B$7:$M$81))</f>
        <v>1.2749999999999999</v>
      </c>
      <c r="M512" s="6">
        <f t="shared" si="31"/>
        <v>2.8050000000000002</v>
      </c>
      <c r="N512" s="2">
        <f>+M512*IFERROR(VLOOKUP(G512,DISPINCOECD,4,FALSE)/VLOOKUP(G$412,DISPINCOECD,4,FALSE),1)</f>
        <v>3.4717188966183357</v>
      </c>
      <c r="O512" s="2">
        <f>+K512*VLOOKUP(G512,'Indice consumi'!A$2:G$162,7,FALSE)</f>
        <v>10.599774964151825</v>
      </c>
      <c r="P512" s="2">
        <f>+K512*VLOOKUP(I512,PaperPulpPrice[#All],3,FALSE)/VLOOKUP(I$2,PaperPulpPrice[#All],3,FALSE)</f>
        <v>3.740395985215581</v>
      </c>
    </row>
    <row r="513" spans="1:16" x14ac:dyDescent="0.35">
      <c r="A513">
        <v>512</v>
      </c>
      <c r="B513" t="s">
        <v>685</v>
      </c>
      <c r="C513" t="s">
        <v>18</v>
      </c>
      <c r="D513" t="s">
        <v>382</v>
      </c>
      <c r="E513" t="s">
        <v>382</v>
      </c>
      <c r="F513" t="s">
        <v>403</v>
      </c>
      <c r="G513">
        <v>2003</v>
      </c>
      <c r="H513" t="str">
        <f t="shared" si="28"/>
        <v>GIU</v>
      </c>
      <c r="I513" s="1">
        <f t="shared" si="29"/>
        <v>37773</v>
      </c>
      <c r="K513" s="2">
        <v>2.2000000000000002</v>
      </c>
      <c r="L513" s="2" cm="1">
        <f t="array" ref="L513">+_xlfn.XLOOKUP(G513,'Variazioni mese finale'!A$7:A$81,_xlfn.XLOOKUP(H513,'Variazioni mese finale'!B$6:M$6,'Variazioni mese finale'!$B$7:$M$81))</f>
        <v>1.274</v>
      </c>
      <c r="M513" s="6">
        <f t="shared" si="31"/>
        <v>2.8028000000000004</v>
      </c>
      <c r="N513" s="2">
        <f>+M513*IFERROR(VLOOKUP(G513,DISPINCOECD,4,FALSE)/VLOOKUP(G$412,DISPINCOECD,4,FALSE),1)</f>
        <v>3.4689959798366745</v>
      </c>
      <c r="O513" s="2">
        <f>+K513*VLOOKUP(G513,'Indice consumi'!A$2:G$162,7,FALSE)</f>
        <v>10.599774964151825</v>
      </c>
      <c r="P513" s="2">
        <f>+K513*VLOOKUP(I513,PaperPulpPrice[#All],3,FALSE)/VLOOKUP(I$2,PaperPulpPrice[#All],3,FALSE)</f>
        <v>3.8245963089036885</v>
      </c>
    </row>
    <row r="514" spans="1:16" x14ac:dyDescent="0.35">
      <c r="A514">
        <v>513</v>
      </c>
      <c r="B514" t="s">
        <v>686</v>
      </c>
      <c r="C514" t="s">
        <v>30</v>
      </c>
      <c r="D514" t="s">
        <v>382</v>
      </c>
      <c r="E514" t="s">
        <v>382</v>
      </c>
      <c r="F514" t="s">
        <v>616</v>
      </c>
      <c r="G514">
        <v>2003</v>
      </c>
      <c r="H514" t="str">
        <f t="shared" si="28"/>
        <v>LUG</v>
      </c>
      <c r="I514" s="1">
        <f t="shared" si="29"/>
        <v>37803</v>
      </c>
      <c r="K514" s="2">
        <v>2.2000000000000002</v>
      </c>
      <c r="L514" s="2" cm="1">
        <f t="array" ref="L514">+_xlfn.XLOOKUP(G514,'Variazioni mese finale'!A$7:A$81,_xlfn.XLOOKUP(H514,'Variazioni mese finale'!B$6:M$6,'Variazioni mese finale'!$B$7:$M$81))</f>
        <v>1.2709999999999999</v>
      </c>
      <c r="M514" s="6">
        <f t="shared" si="31"/>
        <v>2.7962000000000002</v>
      </c>
      <c r="N514" s="2">
        <f>+M514*IFERROR(VLOOKUP(G514,DISPINCOECD,4,FALSE)/VLOOKUP(G$412,DISPINCOECD,4,FALSE),1)</f>
        <v>3.4608272294916897</v>
      </c>
      <c r="O514" s="2">
        <f>+K514*VLOOKUP(G514,'Indice consumi'!A$2:G$162,7,FALSE)</f>
        <v>10.599774964151825</v>
      </c>
      <c r="P514" s="2">
        <f>+K514*VLOOKUP(I514,PaperPulpPrice[#All],3,FALSE)/VLOOKUP(I$2,PaperPulpPrice[#All],3,FALSE)</f>
        <v>3.7083183393493448</v>
      </c>
    </row>
    <row r="515" spans="1:16" x14ac:dyDescent="0.35">
      <c r="A515">
        <v>514</v>
      </c>
      <c r="B515" t="s">
        <v>687</v>
      </c>
      <c r="C515" t="s">
        <v>50</v>
      </c>
      <c r="D515" t="s">
        <v>382</v>
      </c>
      <c r="E515" t="s">
        <v>382</v>
      </c>
      <c r="F515" t="s">
        <v>616</v>
      </c>
      <c r="G515">
        <v>2003</v>
      </c>
      <c r="H515" t="str">
        <f t="shared" ref="H515:H578" si="33">+UPPER(TEXT(I515,"MMM"))</f>
        <v>AGO</v>
      </c>
      <c r="I515" s="1">
        <f t="shared" ref="I515:I578" si="34">+VALUE(CONCATENATE("01-",C515,"-",G515))</f>
        <v>37834</v>
      </c>
      <c r="K515" s="2">
        <v>2.2000000000000002</v>
      </c>
      <c r="L515" s="2" cm="1">
        <f t="array" ref="L515">+_xlfn.XLOOKUP(G515,'Variazioni mese finale'!A$7:A$81,_xlfn.XLOOKUP(H515,'Variazioni mese finale'!B$6:M$6,'Variazioni mese finale'!$B$7:$M$81))</f>
        <v>1.2689999999999999</v>
      </c>
      <c r="M515" s="6">
        <f t="shared" ref="M515:M578" si="35">+L515*K515</f>
        <v>2.7917999999999998</v>
      </c>
      <c r="N515" s="2">
        <f>+M515*IFERROR(VLOOKUP(G515,DISPINCOECD,4,FALSE)/VLOOKUP(G$412,DISPINCOECD,4,FALSE),1)</f>
        <v>3.4553813959283666</v>
      </c>
      <c r="O515" s="2">
        <f>+K515*VLOOKUP(G515,'Indice consumi'!A$2:G$162,7,FALSE)</f>
        <v>10.599774964151825</v>
      </c>
      <c r="P515" s="2">
        <f>+K515*VLOOKUP(I515,PaperPulpPrice[#All],3,FALSE)/VLOOKUP(I$2,PaperPulpPrice[#All],3,FALSE)</f>
        <v>3.5768721885527954</v>
      </c>
    </row>
    <row r="516" spans="1:16" x14ac:dyDescent="0.35">
      <c r="A516">
        <v>515</v>
      </c>
      <c r="B516" t="s">
        <v>688</v>
      </c>
      <c r="C516" t="s">
        <v>20</v>
      </c>
      <c r="D516" t="s">
        <v>382</v>
      </c>
      <c r="E516" t="s">
        <v>382</v>
      </c>
      <c r="F516" t="s">
        <v>613</v>
      </c>
      <c r="G516">
        <v>2003</v>
      </c>
      <c r="H516" t="str">
        <f t="shared" si="33"/>
        <v>SET</v>
      </c>
      <c r="I516" s="1">
        <f t="shared" si="34"/>
        <v>37865</v>
      </c>
      <c r="K516" s="2">
        <v>2.2000000000000002</v>
      </c>
      <c r="L516" s="2" cm="1">
        <f t="array" ref="L516">+_xlfn.XLOOKUP(G516,'Variazioni mese finale'!A$7:A$81,_xlfn.XLOOKUP(H516,'Variazioni mese finale'!B$6:M$6,'Variazioni mese finale'!$B$7:$M$81))</f>
        <v>1.266</v>
      </c>
      <c r="M516" s="6">
        <f t="shared" si="35"/>
        <v>2.7852000000000001</v>
      </c>
      <c r="N516" s="2">
        <f>+M516*IFERROR(VLOOKUP(G516,DISPINCOECD,4,FALSE)/VLOOKUP(G$412,DISPINCOECD,4,FALSE),1)</f>
        <v>3.4472126455833823</v>
      </c>
      <c r="O516" s="2">
        <f>+K516*VLOOKUP(G516,'Indice consumi'!A$2:G$162,7,FALSE)</f>
        <v>10.599774964151825</v>
      </c>
      <c r="P516" s="2">
        <f>+K516*VLOOKUP(I516,PaperPulpPrice[#All],3,FALSE)/VLOOKUP(I$2,PaperPulpPrice[#All],3,FALSE)</f>
        <v>3.5917682287851154</v>
      </c>
    </row>
    <row r="517" spans="1:16" x14ac:dyDescent="0.35">
      <c r="A517">
        <v>516</v>
      </c>
      <c r="B517" t="s">
        <v>689</v>
      </c>
      <c r="C517" t="s">
        <v>7</v>
      </c>
      <c r="D517" t="s">
        <v>382</v>
      </c>
      <c r="E517" t="s">
        <v>382</v>
      </c>
      <c r="F517" t="s">
        <v>613</v>
      </c>
      <c r="G517">
        <v>2003</v>
      </c>
      <c r="H517" t="str">
        <f t="shared" si="33"/>
        <v>OTT</v>
      </c>
      <c r="I517" s="1">
        <f t="shared" si="34"/>
        <v>37895</v>
      </c>
      <c r="K517" s="2">
        <v>2.2999999999999998</v>
      </c>
      <c r="L517" s="2" cm="1">
        <f t="array" ref="L517">+_xlfn.XLOOKUP(G517,'Variazioni mese finale'!A$7:A$81,_xlfn.XLOOKUP(H517,'Variazioni mese finale'!B$6:M$6,'Variazioni mese finale'!$B$7:$M$81))</f>
        <v>1.2649999999999999</v>
      </c>
      <c r="M517" s="6">
        <f t="shared" si="35"/>
        <v>2.9094999999999995</v>
      </c>
      <c r="N517" s="2">
        <f>+M517*IFERROR(VLOOKUP(G517,DISPINCOECD,4,FALSE)/VLOOKUP(G$412,DISPINCOECD,4,FALSE),1)</f>
        <v>3.6010574437472531</v>
      </c>
      <c r="O517" s="2">
        <f>+K517*VLOOKUP(G517,'Indice consumi'!A$2:G$162,7,FALSE)</f>
        <v>11.081582917067816</v>
      </c>
      <c r="P517" s="2">
        <f>+K517*VLOOKUP(I517,PaperPulpPrice[#All],3,FALSE)/VLOOKUP(I$2,PaperPulpPrice[#All],3,FALSE)</f>
        <v>3.9059665756297095</v>
      </c>
    </row>
    <row r="518" spans="1:16" x14ac:dyDescent="0.35">
      <c r="A518">
        <v>517</v>
      </c>
      <c r="B518" t="s">
        <v>690</v>
      </c>
      <c r="C518" t="s">
        <v>33</v>
      </c>
      <c r="D518" t="s">
        <v>382</v>
      </c>
      <c r="E518" t="s">
        <v>382</v>
      </c>
      <c r="F518" t="s">
        <v>613</v>
      </c>
      <c r="G518">
        <v>2003</v>
      </c>
      <c r="H518" t="str">
        <f t="shared" si="33"/>
        <v>NOV</v>
      </c>
      <c r="I518" s="1">
        <f t="shared" si="34"/>
        <v>37926</v>
      </c>
      <c r="K518" s="2">
        <v>2.2999999999999998</v>
      </c>
      <c r="L518" s="2" cm="1">
        <f t="array" ref="L518">+_xlfn.XLOOKUP(G518,'Variazioni mese finale'!A$7:A$81,_xlfn.XLOOKUP(H518,'Variazioni mese finale'!B$6:M$6,'Variazioni mese finale'!$B$7:$M$81))</f>
        <v>1.262</v>
      </c>
      <c r="M518" s="6">
        <f t="shared" si="35"/>
        <v>2.9025999999999996</v>
      </c>
      <c r="N518" s="2">
        <f>+M518*IFERROR(VLOOKUP(G518,DISPINCOECD,4,FALSE)/VLOOKUP(G$412,DISPINCOECD,4,FALSE),1)</f>
        <v>3.5925173865684061</v>
      </c>
      <c r="O518" s="2">
        <f>+K518*VLOOKUP(G518,'Indice consumi'!A$2:G$162,7,FALSE)</f>
        <v>11.081582917067816</v>
      </c>
      <c r="P518" s="2">
        <f>+K518*VLOOKUP(I518,PaperPulpPrice[#All],3,FALSE)/VLOOKUP(I$2,PaperPulpPrice[#All],3,FALSE)</f>
        <v>3.999063302987786</v>
      </c>
    </row>
    <row r="519" spans="1:16" x14ac:dyDescent="0.35">
      <c r="A519">
        <v>518</v>
      </c>
      <c r="B519" t="s">
        <v>691</v>
      </c>
      <c r="C519" t="s">
        <v>11</v>
      </c>
      <c r="D519" t="s">
        <v>382</v>
      </c>
      <c r="E519" t="s">
        <v>382</v>
      </c>
      <c r="F519" t="s">
        <v>692</v>
      </c>
      <c r="G519">
        <v>2003</v>
      </c>
      <c r="H519" t="str">
        <f t="shared" si="33"/>
        <v>DIC</v>
      </c>
      <c r="I519" s="1">
        <f t="shared" si="34"/>
        <v>37956</v>
      </c>
      <c r="K519" s="2">
        <v>2.2999999999999998</v>
      </c>
      <c r="L519" s="2" cm="1">
        <f t="array" ref="L519">+_xlfn.XLOOKUP(G519,'Variazioni mese finale'!A$7:A$81,_xlfn.XLOOKUP(H519,'Variazioni mese finale'!B$6:M$6,'Variazioni mese finale'!$B$7:$M$81))</f>
        <v>1.262</v>
      </c>
      <c r="M519" s="6">
        <f t="shared" si="35"/>
        <v>2.9025999999999996</v>
      </c>
      <c r="N519" s="2">
        <f>+M519*IFERROR(VLOOKUP(G519,DISPINCOECD,4,FALSE)/VLOOKUP(G$412,DISPINCOECD,4,FALSE),1)</f>
        <v>3.5925173865684061</v>
      </c>
      <c r="O519" s="2">
        <f>+K519*VLOOKUP(G519,'Indice consumi'!A$2:G$162,7,FALSE)</f>
        <v>11.081582917067816</v>
      </c>
      <c r="P519" s="2">
        <f>+K519*VLOOKUP(I519,PaperPulpPrice[#All],3,FALSE)/VLOOKUP(I$2,PaperPulpPrice[#All],3,FALSE)</f>
        <v>4.2085964126844022</v>
      </c>
    </row>
    <row r="520" spans="1:16" x14ac:dyDescent="0.35">
      <c r="A520">
        <v>519</v>
      </c>
      <c r="B520" t="s">
        <v>693</v>
      </c>
      <c r="C520" t="s">
        <v>22</v>
      </c>
      <c r="D520" t="s">
        <v>382</v>
      </c>
      <c r="E520" t="s">
        <v>382</v>
      </c>
      <c r="F520" t="s">
        <v>694</v>
      </c>
      <c r="G520">
        <v>2004</v>
      </c>
      <c r="H520" t="str">
        <f t="shared" si="33"/>
        <v>GEN</v>
      </c>
      <c r="I520" s="1">
        <f t="shared" si="34"/>
        <v>37987</v>
      </c>
      <c r="K520" s="2">
        <v>2.2999999999999998</v>
      </c>
      <c r="L520" s="2" cm="1">
        <f t="array" ref="L520">+_xlfn.XLOOKUP(G520,'Variazioni mese finale'!A$7:A$81,_xlfn.XLOOKUP(H520,'Variazioni mese finale'!B$6:M$6,'Variazioni mese finale'!$B$7:$M$81))</f>
        <v>1.26</v>
      </c>
      <c r="M520" s="6">
        <f t="shared" si="35"/>
        <v>2.8979999999999997</v>
      </c>
      <c r="N520" s="2">
        <f>+M520*IFERROR(VLOOKUP(G520,DISPINCOECD,4,FALSE)/VLOOKUP(G$412,DISPINCOECD,4,FALSE),1)</f>
        <v>4.0418216122522876</v>
      </c>
      <c r="O520" s="2">
        <f>+K520*VLOOKUP(G520,'Indice consumi'!A$2:G$162,7,FALSE)</f>
        <v>11.184438805210883</v>
      </c>
      <c r="P520" s="2">
        <f>+K520*VLOOKUP(I520,PaperPulpPrice[#All],3,FALSE)/VLOOKUP(I$2,PaperPulpPrice[#All],3,FALSE)</f>
        <v>4.3622668855949129</v>
      </c>
    </row>
    <row r="521" spans="1:16" x14ac:dyDescent="0.35">
      <c r="A521">
        <v>520</v>
      </c>
      <c r="B521" t="s">
        <v>695</v>
      </c>
      <c r="C521" t="s">
        <v>14</v>
      </c>
      <c r="D521" t="s">
        <v>382</v>
      </c>
      <c r="E521" t="s">
        <v>382</v>
      </c>
      <c r="F521" t="s">
        <v>696</v>
      </c>
      <c r="G521">
        <v>2004</v>
      </c>
      <c r="H521" t="str">
        <f t="shared" si="33"/>
        <v>FEB</v>
      </c>
      <c r="I521" s="1">
        <f t="shared" si="34"/>
        <v>38018</v>
      </c>
      <c r="K521" s="2">
        <v>2.2999999999999998</v>
      </c>
      <c r="L521" s="2" cm="1">
        <f t="array" ref="L521">+_xlfn.XLOOKUP(G521,'Variazioni mese finale'!A$7:A$81,_xlfn.XLOOKUP(H521,'Variazioni mese finale'!B$6:M$6,'Variazioni mese finale'!$B$7:$M$81))</f>
        <v>1.2549999999999999</v>
      </c>
      <c r="M521" s="6">
        <f t="shared" si="35"/>
        <v>2.8864999999999994</v>
      </c>
      <c r="N521" s="2">
        <f>+M521*IFERROR(VLOOKUP(G521,DISPINCOECD,4,FALSE)/VLOOKUP(G$412,DISPINCOECD,4,FALSE),1)</f>
        <v>4.0257826376004928</v>
      </c>
      <c r="O521" s="2">
        <f>+K521*VLOOKUP(G521,'Indice consumi'!A$2:G$162,7,FALSE)</f>
        <v>11.184438805210883</v>
      </c>
      <c r="P521" s="2">
        <f>+K521*VLOOKUP(I521,PaperPulpPrice[#All],3,FALSE)/VLOOKUP(I$2,PaperPulpPrice[#All],3,FALSE)</f>
        <v>4.3460795756786306</v>
      </c>
    </row>
    <row r="522" spans="1:16" x14ac:dyDescent="0.35">
      <c r="A522">
        <v>521</v>
      </c>
      <c r="B522" t="s">
        <v>697</v>
      </c>
      <c r="C522" t="s">
        <v>24</v>
      </c>
      <c r="D522" t="s">
        <v>382</v>
      </c>
      <c r="E522" t="s">
        <v>382</v>
      </c>
      <c r="F522" t="s">
        <v>134</v>
      </c>
      <c r="G522">
        <v>2004</v>
      </c>
      <c r="H522" t="str">
        <f t="shared" si="33"/>
        <v>MAR</v>
      </c>
      <c r="I522" s="1">
        <f t="shared" si="34"/>
        <v>38047</v>
      </c>
      <c r="K522" s="2">
        <v>2.2999999999999998</v>
      </c>
      <c r="L522" s="2" cm="1">
        <f t="array" ref="L522">+_xlfn.XLOOKUP(G522,'Variazioni mese finale'!A$7:A$81,_xlfn.XLOOKUP(H522,'Variazioni mese finale'!B$6:M$6,'Variazioni mese finale'!$B$7:$M$81))</f>
        <v>1.254</v>
      </c>
      <c r="M522" s="6">
        <f t="shared" si="35"/>
        <v>2.8841999999999999</v>
      </c>
      <c r="N522" s="2">
        <f>+M522*IFERROR(VLOOKUP(G522,DISPINCOECD,4,FALSE)/VLOOKUP(G$412,DISPINCOECD,4,FALSE),1)</f>
        <v>4.0225748426701342</v>
      </c>
      <c r="O522" s="2">
        <f>+K522*VLOOKUP(G522,'Indice consumi'!A$2:G$162,7,FALSE)</f>
        <v>11.184438805210883</v>
      </c>
      <c r="P522" s="2">
        <f>+K522*VLOOKUP(I522,PaperPulpPrice[#All],3,FALSE)/VLOOKUP(I$2,PaperPulpPrice[#All],3,FALSE)</f>
        <v>4.2239126368263147</v>
      </c>
    </row>
    <row r="523" spans="1:16" x14ac:dyDescent="0.35">
      <c r="A523">
        <v>522</v>
      </c>
      <c r="B523" t="s">
        <v>698</v>
      </c>
      <c r="C523" t="s">
        <v>16</v>
      </c>
      <c r="D523" t="s">
        <v>382</v>
      </c>
      <c r="E523" t="s">
        <v>382</v>
      </c>
      <c r="F523" t="s">
        <v>134</v>
      </c>
      <c r="G523">
        <v>2004</v>
      </c>
      <c r="H523" t="str">
        <f t="shared" si="33"/>
        <v>APR</v>
      </c>
      <c r="I523" s="1">
        <f t="shared" si="34"/>
        <v>38078</v>
      </c>
      <c r="K523" s="2">
        <v>2.2999999999999998</v>
      </c>
      <c r="L523" s="2" cm="1">
        <f t="array" ref="L523">+_xlfn.XLOOKUP(G523,'Variazioni mese finale'!A$7:A$81,_xlfn.XLOOKUP(H523,'Variazioni mese finale'!B$6:M$6,'Variazioni mese finale'!$B$7:$M$81))</f>
        <v>1.2509999999999999</v>
      </c>
      <c r="M523" s="6">
        <f t="shared" si="35"/>
        <v>2.8772999999999995</v>
      </c>
      <c r="N523" s="2">
        <f>+M523*IFERROR(VLOOKUP(G523,DISPINCOECD,4,FALSE)/VLOOKUP(G$412,DISPINCOECD,4,FALSE),1)</f>
        <v>4.0129514578790566</v>
      </c>
      <c r="O523" s="2">
        <f>+K523*VLOOKUP(G523,'Indice consumi'!A$2:G$162,7,FALSE)</f>
        <v>11.184438805210883</v>
      </c>
      <c r="P523" s="2">
        <f>+K523*VLOOKUP(I523,PaperPulpPrice[#All],3,FALSE)/VLOOKUP(I$2,PaperPulpPrice[#All],3,FALSE)</f>
        <v>4.2075003194658134</v>
      </c>
    </row>
    <row r="524" spans="1:16" x14ac:dyDescent="0.35">
      <c r="A524">
        <v>523</v>
      </c>
      <c r="B524" t="s">
        <v>699</v>
      </c>
      <c r="C524" t="s">
        <v>27</v>
      </c>
      <c r="D524" t="s">
        <v>428</v>
      </c>
      <c r="E524" t="s">
        <v>428</v>
      </c>
      <c r="F524" t="s">
        <v>700</v>
      </c>
      <c r="G524">
        <v>2004</v>
      </c>
      <c r="H524" t="str">
        <f t="shared" si="33"/>
        <v>MAG</v>
      </c>
      <c r="I524" s="1">
        <f t="shared" si="34"/>
        <v>38108</v>
      </c>
      <c r="K524" s="2">
        <v>2.2999999999999998</v>
      </c>
      <c r="L524" s="2" cm="1">
        <f t="array" ref="L524">+_xlfn.XLOOKUP(G524,'Variazioni mese finale'!A$7:A$81,_xlfn.XLOOKUP(H524,'Variazioni mese finale'!B$6:M$6,'Variazioni mese finale'!$B$7:$M$81))</f>
        <v>1.2490000000000001</v>
      </c>
      <c r="M524" s="6">
        <f t="shared" si="35"/>
        <v>2.8727</v>
      </c>
      <c r="N524" s="2">
        <f>+M524*IFERROR(VLOOKUP(G524,DISPINCOECD,4,FALSE)/VLOOKUP(G$412,DISPINCOECD,4,FALSE),1)</f>
        <v>4.0065358680183394</v>
      </c>
      <c r="O524" s="2">
        <f>+K524*VLOOKUP(G524,'Indice consumi'!A$2:G$162,7,FALSE)</f>
        <v>11.184438805210883</v>
      </c>
      <c r="P524" s="2">
        <f>+K524*VLOOKUP(I524,PaperPulpPrice[#All],3,FALSE)/VLOOKUP(I$2,PaperPulpPrice[#All],3,FALSE)</f>
        <v>4.2907761304488554</v>
      </c>
    </row>
    <row r="525" spans="1:16" x14ac:dyDescent="0.35">
      <c r="A525">
        <v>524</v>
      </c>
      <c r="B525" t="s">
        <v>701</v>
      </c>
      <c r="C525" t="s">
        <v>18</v>
      </c>
      <c r="D525" t="s">
        <v>428</v>
      </c>
      <c r="E525" t="s">
        <v>428</v>
      </c>
      <c r="F525" t="s">
        <v>700</v>
      </c>
      <c r="G525">
        <v>2004</v>
      </c>
      <c r="H525" t="str">
        <f t="shared" si="33"/>
        <v>GIU</v>
      </c>
      <c r="I525" s="1">
        <f t="shared" si="34"/>
        <v>38139</v>
      </c>
      <c r="K525" s="2">
        <v>2.2999999999999998</v>
      </c>
      <c r="L525" s="2" cm="1">
        <f t="array" ref="L525">+_xlfn.XLOOKUP(G525,'Variazioni mese finale'!A$7:A$81,_xlfn.XLOOKUP(H525,'Variazioni mese finale'!B$6:M$6,'Variazioni mese finale'!$B$7:$M$81))</f>
        <v>1.246</v>
      </c>
      <c r="M525" s="6">
        <f t="shared" si="35"/>
        <v>2.8657999999999997</v>
      </c>
      <c r="N525" s="2">
        <f>+M525*IFERROR(VLOOKUP(G525,DISPINCOECD,4,FALSE)/VLOOKUP(G$412,DISPINCOECD,4,FALSE),1)</f>
        <v>3.9969124832272622</v>
      </c>
      <c r="O525" s="2">
        <f>+K525*VLOOKUP(G525,'Indice consumi'!A$2:G$162,7,FALSE)</f>
        <v>11.184438805210883</v>
      </c>
      <c r="P525" s="2">
        <f>+K525*VLOOKUP(I525,PaperPulpPrice[#All],3,FALSE)/VLOOKUP(I$2,PaperPulpPrice[#All],3,FALSE)</f>
        <v>4.3974540574054526</v>
      </c>
    </row>
    <row r="526" spans="1:16" x14ac:dyDescent="0.35">
      <c r="A526">
        <v>525</v>
      </c>
      <c r="B526" t="s">
        <v>702</v>
      </c>
      <c r="C526" t="s">
        <v>30</v>
      </c>
      <c r="D526" t="s">
        <v>428</v>
      </c>
      <c r="E526" t="s">
        <v>428</v>
      </c>
      <c r="F526" t="s">
        <v>700</v>
      </c>
      <c r="G526">
        <v>2004</v>
      </c>
      <c r="H526" t="str">
        <f t="shared" si="33"/>
        <v>LUG</v>
      </c>
      <c r="I526" s="1">
        <f t="shared" si="34"/>
        <v>38169</v>
      </c>
      <c r="K526" s="2">
        <v>2.2999999999999998</v>
      </c>
      <c r="L526" s="2" cm="1">
        <f t="array" ref="L526">+_xlfn.XLOOKUP(G526,'Variazioni mese finale'!A$7:A$81,_xlfn.XLOOKUP(H526,'Variazioni mese finale'!B$6:M$6,'Variazioni mese finale'!$B$7:$M$81))</f>
        <v>1.2450000000000001</v>
      </c>
      <c r="M526" s="6">
        <f t="shared" si="35"/>
        <v>2.8635000000000002</v>
      </c>
      <c r="N526" s="2">
        <f>+M526*IFERROR(VLOOKUP(G526,DISPINCOECD,4,FALSE)/VLOOKUP(G$412,DISPINCOECD,4,FALSE),1)</f>
        <v>3.9937046882969041</v>
      </c>
      <c r="O526" s="2">
        <f>+K526*VLOOKUP(G526,'Indice consumi'!A$2:G$162,7,FALSE)</f>
        <v>11.184438805210883</v>
      </c>
      <c r="P526" s="2">
        <f>+K526*VLOOKUP(I526,PaperPulpPrice[#All],3,FALSE)/VLOOKUP(I$2,PaperPulpPrice[#All],3,FALSE)</f>
        <v>4.5746737486371334</v>
      </c>
    </row>
    <row r="527" spans="1:16" x14ac:dyDescent="0.35">
      <c r="A527">
        <v>526</v>
      </c>
      <c r="B527" t="s">
        <v>703</v>
      </c>
      <c r="C527" t="s">
        <v>50</v>
      </c>
      <c r="D527" t="s">
        <v>382</v>
      </c>
      <c r="E527" t="s">
        <v>382</v>
      </c>
      <c r="F527" t="s">
        <v>678</v>
      </c>
      <c r="G527">
        <v>2004</v>
      </c>
      <c r="H527" t="str">
        <f t="shared" si="33"/>
        <v>AGO</v>
      </c>
      <c r="I527" s="1">
        <f t="shared" si="34"/>
        <v>38200</v>
      </c>
      <c r="K527" s="2">
        <v>2.2999999999999998</v>
      </c>
      <c r="L527" s="2" cm="1">
        <f t="array" ref="L527">+_xlfn.XLOOKUP(G527,'Variazioni mese finale'!A$7:A$81,_xlfn.XLOOKUP(H527,'Variazioni mese finale'!B$6:M$6,'Variazioni mese finale'!$B$7:$M$81))</f>
        <v>1.2430000000000001</v>
      </c>
      <c r="M527" s="6">
        <f t="shared" si="35"/>
        <v>2.8589000000000002</v>
      </c>
      <c r="N527" s="2">
        <f>+M527*IFERROR(VLOOKUP(G527,DISPINCOECD,4,FALSE)/VLOOKUP(G$412,DISPINCOECD,4,FALSE),1)</f>
        <v>3.987289098436186</v>
      </c>
      <c r="O527" s="2">
        <f>+K527*VLOOKUP(G527,'Indice consumi'!A$2:G$162,7,FALSE)</f>
        <v>11.184438805210883</v>
      </c>
      <c r="P527" s="2">
        <f>+K527*VLOOKUP(I527,PaperPulpPrice[#All],3,FALSE)/VLOOKUP(I$2,PaperPulpPrice[#All],3,FALSE)</f>
        <v>4.5778206764093561</v>
      </c>
    </row>
    <row r="528" spans="1:16" x14ac:dyDescent="0.35">
      <c r="A528">
        <v>527</v>
      </c>
      <c r="B528" t="s">
        <v>704</v>
      </c>
      <c r="C528" t="s">
        <v>20</v>
      </c>
      <c r="D528" t="s">
        <v>382</v>
      </c>
      <c r="E528" t="s">
        <v>382</v>
      </c>
      <c r="F528" t="s">
        <v>678</v>
      </c>
      <c r="G528">
        <v>2004</v>
      </c>
      <c r="H528" t="str">
        <f t="shared" si="33"/>
        <v>SET</v>
      </c>
      <c r="I528" s="1">
        <f t="shared" si="34"/>
        <v>38231</v>
      </c>
      <c r="K528" s="2">
        <v>2.2999999999999998</v>
      </c>
      <c r="L528" s="2" cm="1">
        <f t="array" ref="L528">+_xlfn.XLOOKUP(G528,'Variazioni mese finale'!A$7:A$81,_xlfn.XLOOKUP(H528,'Variazioni mese finale'!B$6:M$6,'Variazioni mese finale'!$B$7:$M$81))</f>
        <v>1.2430000000000001</v>
      </c>
      <c r="M528" s="6">
        <f t="shared" si="35"/>
        <v>2.8589000000000002</v>
      </c>
      <c r="N528" s="2">
        <f>+M528*IFERROR(VLOOKUP(G528,DISPINCOECD,4,FALSE)/VLOOKUP(G$412,DISPINCOECD,4,FALSE),1)</f>
        <v>3.987289098436186</v>
      </c>
      <c r="O528" s="2">
        <f>+K528*VLOOKUP(G528,'Indice consumi'!A$2:G$162,7,FALSE)</f>
        <v>11.184438805210883</v>
      </c>
      <c r="P528" s="2">
        <f>+K528*VLOOKUP(I528,PaperPulpPrice[#All],3,FALSE)/VLOOKUP(I$2,PaperPulpPrice[#All],3,FALSE)</f>
        <v>4.6136099765746357</v>
      </c>
    </row>
    <row r="529" spans="1:16" x14ac:dyDescent="0.35">
      <c r="A529">
        <v>528</v>
      </c>
      <c r="B529" t="s">
        <v>705</v>
      </c>
      <c r="C529" t="s">
        <v>7</v>
      </c>
      <c r="D529" t="s">
        <v>428</v>
      </c>
      <c r="E529" t="s">
        <v>428</v>
      </c>
      <c r="F529" t="s">
        <v>146</v>
      </c>
      <c r="G529">
        <v>2004</v>
      </c>
      <c r="H529" t="str">
        <f t="shared" si="33"/>
        <v>OTT</v>
      </c>
      <c r="I529" s="1">
        <f t="shared" si="34"/>
        <v>38261</v>
      </c>
      <c r="K529" s="2">
        <v>2.4</v>
      </c>
      <c r="L529" s="2" cm="1">
        <f t="array" ref="L529">+_xlfn.XLOOKUP(G529,'Variazioni mese finale'!A$7:A$81,_xlfn.XLOOKUP(H529,'Variazioni mese finale'!B$6:M$6,'Variazioni mese finale'!$B$7:$M$81))</f>
        <v>1.2430000000000001</v>
      </c>
      <c r="M529" s="6">
        <f t="shared" si="35"/>
        <v>2.9832000000000001</v>
      </c>
      <c r="N529" s="2">
        <f>+M529*IFERROR(VLOOKUP(G529,DISPINCOECD,4,FALSE)/VLOOKUP(G$412,DISPINCOECD,4,FALSE),1)</f>
        <v>4.160649494020368</v>
      </c>
      <c r="O529" s="2">
        <f>+K529*VLOOKUP(G529,'Indice consumi'!A$2:G$162,7,FALSE)</f>
        <v>11.670718753263531</v>
      </c>
      <c r="P529" s="2">
        <f>+K529*VLOOKUP(I529,PaperPulpPrice[#All],3,FALSE)/VLOOKUP(I$2,PaperPulpPrice[#All],3,FALSE)</f>
        <v>4.8749449024847307</v>
      </c>
    </row>
    <row r="530" spans="1:16" x14ac:dyDescent="0.35">
      <c r="A530">
        <v>529</v>
      </c>
      <c r="B530" t="s">
        <v>706</v>
      </c>
      <c r="C530" t="s">
        <v>33</v>
      </c>
      <c r="D530" t="s">
        <v>428</v>
      </c>
      <c r="E530" t="s">
        <v>428</v>
      </c>
      <c r="F530" t="s">
        <v>146</v>
      </c>
      <c r="G530">
        <v>2004</v>
      </c>
      <c r="H530" t="str">
        <f t="shared" si="33"/>
        <v>NOV</v>
      </c>
      <c r="I530" s="1">
        <f t="shared" si="34"/>
        <v>38292</v>
      </c>
      <c r="K530" s="2">
        <v>2.4</v>
      </c>
      <c r="L530" s="2" cm="1">
        <f t="array" ref="L530">+_xlfn.XLOOKUP(G530,'Variazioni mese finale'!A$7:A$81,_xlfn.XLOOKUP(H530,'Variazioni mese finale'!B$6:M$6,'Variazioni mese finale'!$B$7:$M$81))</f>
        <v>1.24</v>
      </c>
      <c r="M530" s="6">
        <f t="shared" si="35"/>
        <v>2.976</v>
      </c>
      <c r="N530" s="2">
        <f>+M530*IFERROR(VLOOKUP(G530,DISPINCOECD,4,FALSE)/VLOOKUP(G$412,DISPINCOECD,4,FALSE),1)</f>
        <v>4.1506077011948959</v>
      </c>
      <c r="O530" s="2">
        <f>+K530*VLOOKUP(G530,'Indice consumi'!A$2:G$162,7,FALSE)</f>
        <v>11.670718753263531</v>
      </c>
      <c r="P530" s="2">
        <f>+K530*VLOOKUP(I530,PaperPulpPrice[#All],3,FALSE)/VLOOKUP(I$2,PaperPulpPrice[#All],3,FALSE)</f>
        <v>5.0262215107775159</v>
      </c>
    </row>
    <row r="531" spans="1:16" x14ac:dyDescent="0.35">
      <c r="A531">
        <v>530</v>
      </c>
      <c r="B531" t="s">
        <v>707</v>
      </c>
      <c r="C531" t="s">
        <v>11</v>
      </c>
      <c r="D531" t="s">
        <v>382</v>
      </c>
      <c r="E531" t="s">
        <v>382</v>
      </c>
      <c r="F531" t="s">
        <v>252</v>
      </c>
      <c r="G531">
        <v>2004</v>
      </c>
      <c r="H531" t="str">
        <f t="shared" si="33"/>
        <v>DIC</v>
      </c>
      <c r="I531" s="1">
        <f t="shared" si="34"/>
        <v>38322</v>
      </c>
      <c r="K531" s="2">
        <v>2.4</v>
      </c>
      <c r="L531" s="2" cm="1">
        <f t="array" ref="L531">+_xlfn.XLOOKUP(G531,'Variazioni mese finale'!A$7:A$81,_xlfn.XLOOKUP(H531,'Variazioni mese finale'!B$6:M$6,'Variazioni mese finale'!$B$7:$M$81))</f>
        <v>1.24</v>
      </c>
      <c r="M531" s="6">
        <f t="shared" si="35"/>
        <v>2.976</v>
      </c>
      <c r="N531" s="2">
        <f>+M531*IFERROR(VLOOKUP(G531,DISPINCOECD,4,FALSE)/VLOOKUP(G$412,DISPINCOECD,4,FALSE),1)</f>
        <v>4.1506077011948959</v>
      </c>
      <c r="O531" s="2">
        <f>+K531*VLOOKUP(G531,'Indice consumi'!A$2:G$162,7,FALSE)</f>
        <v>11.670718753263531</v>
      </c>
      <c r="P531" s="2">
        <f>+K531*VLOOKUP(I531,PaperPulpPrice[#All],3,FALSE)/VLOOKUP(I$2,PaperPulpPrice[#All],3,FALSE)</f>
        <v>5.1412718241149493</v>
      </c>
    </row>
    <row r="532" spans="1:16" x14ac:dyDescent="0.35">
      <c r="A532">
        <v>531</v>
      </c>
      <c r="B532" t="s">
        <v>708</v>
      </c>
      <c r="C532" t="s">
        <v>22</v>
      </c>
      <c r="D532" t="s">
        <v>382</v>
      </c>
      <c r="E532" t="s">
        <v>382</v>
      </c>
      <c r="F532" t="s">
        <v>252</v>
      </c>
      <c r="G532">
        <v>2005</v>
      </c>
      <c r="H532" t="str">
        <f t="shared" si="33"/>
        <v>GEN</v>
      </c>
      <c r="I532" s="1">
        <f t="shared" si="34"/>
        <v>38353</v>
      </c>
      <c r="K532" s="2">
        <v>2.4</v>
      </c>
      <c r="L532" s="2" cm="1">
        <f t="array" ref="L532">+_xlfn.XLOOKUP(G532,'Variazioni mese finale'!A$7:A$81,_xlfn.XLOOKUP(H532,'Variazioni mese finale'!B$6:M$6,'Variazioni mese finale'!$B$7:$M$81))</f>
        <v>1.24</v>
      </c>
      <c r="M532" s="6">
        <f t="shared" si="35"/>
        <v>2.976</v>
      </c>
      <c r="N532" s="2">
        <f>+M532*IFERROR(VLOOKUP(G532,DISPINCOECD,4,FALSE)/VLOOKUP(G$412,DISPINCOECD,4,FALSE),1)</f>
        <v>4.1646494282910194</v>
      </c>
      <c r="O532" s="2">
        <f>+K532*VLOOKUP(G532,'Indice consumi'!A$2:G$162,7,FALSE)</f>
        <v>11.761574103577649</v>
      </c>
      <c r="P532" s="2">
        <f>+K532*VLOOKUP(I532,PaperPulpPrice[#All],3,FALSE)/VLOOKUP(I$2,PaperPulpPrice[#All],3,FALSE)</f>
        <v>5.0569611629509827</v>
      </c>
    </row>
    <row r="533" spans="1:16" x14ac:dyDescent="0.35">
      <c r="A533">
        <v>532</v>
      </c>
      <c r="B533" t="s">
        <v>709</v>
      </c>
      <c r="C533" t="s">
        <v>14</v>
      </c>
      <c r="D533" t="s">
        <v>382</v>
      </c>
      <c r="E533" t="s">
        <v>382</v>
      </c>
      <c r="F533" t="s">
        <v>252</v>
      </c>
      <c r="G533">
        <v>2005</v>
      </c>
      <c r="H533" t="str">
        <f t="shared" si="33"/>
        <v>FEB</v>
      </c>
      <c r="I533" s="1">
        <f t="shared" si="34"/>
        <v>38384</v>
      </c>
      <c r="K533" s="2">
        <v>2.4</v>
      </c>
      <c r="L533" s="2" cm="1">
        <f t="array" ref="L533">+_xlfn.XLOOKUP(G533,'Variazioni mese finale'!A$7:A$81,_xlfn.XLOOKUP(H533,'Variazioni mese finale'!B$6:M$6,'Variazioni mese finale'!$B$7:$M$81))</f>
        <v>1.236</v>
      </c>
      <c r="M533" s="6">
        <f t="shared" si="35"/>
        <v>2.9663999999999997</v>
      </c>
      <c r="N533" s="2">
        <f>+M533*IFERROR(VLOOKUP(G533,DISPINCOECD,4,FALSE)/VLOOKUP(G$412,DISPINCOECD,4,FALSE),1)</f>
        <v>4.1512150752965322</v>
      </c>
      <c r="O533" s="2">
        <f>+K533*VLOOKUP(G533,'Indice consumi'!A$2:G$162,7,FALSE)</f>
        <v>11.761574103577649</v>
      </c>
      <c r="P533" s="2">
        <f>+K533*VLOOKUP(I533,PaperPulpPrice[#All],3,FALSE)/VLOOKUP(I$2,PaperPulpPrice[#All],3,FALSE)</f>
        <v>5.0722679696662265</v>
      </c>
    </row>
    <row r="534" spans="1:16" x14ac:dyDescent="0.35">
      <c r="A534">
        <v>533</v>
      </c>
      <c r="B534" t="s">
        <v>710</v>
      </c>
      <c r="C534" t="s">
        <v>24</v>
      </c>
      <c r="D534" t="s">
        <v>382</v>
      </c>
      <c r="E534" t="s">
        <v>382</v>
      </c>
      <c r="F534" t="s">
        <v>252</v>
      </c>
      <c r="G534">
        <v>2005</v>
      </c>
      <c r="H534" t="str">
        <f t="shared" si="33"/>
        <v>MAR</v>
      </c>
      <c r="I534" s="1">
        <f t="shared" si="34"/>
        <v>38412</v>
      </c>
      <c r="K534" s="2">
        <v>2.4</v>
      </c>
      <c r="L534" s="2" cm="1">
        <f t="array" ref="L534">+_xlfn.XLOOKUP(G534,'Variazioni mese finale'!A$7:A$81,_xlfn.XLOOKUP(H534,'Variazioni mese finale'!B$6:M$6,'Variazioni mese finale'!$B$7:$M$81))</f>
        <v>1.234</v>
      </c>
      <c r="M534" s="6">
        <f t="shared" si="35"/>
        <v>2.9615999999999998</v>
      </c>
      <c r="N534" s="2">
        <f>+M534*IFERROR(VLOOKUP(G534,DISPINCOECD,4,FALSE)/VLOOKUP(G$412,DISPINCOECD,4,FALSE),1)</f>
        <v>4.1444978987992886</v>
      </c>
      <c r="O534" s="2">
        <f>+K534*VLOOKUP(G534,'Indice consumi'!A$2:G$162,7,FALSE)</f>
        <v>11.761574103577649</v>
      </c>
      <c r="P534" s="2">
        <f>+K534*VLOOKUP(I534,PaperPulpPrice[#All],3,FALSE)/VLOOKUP(I$2,PaperPulpPrice[#All],3,FALSE)</f>
        <v>5.21658330188587</v>
      </c>
    </row>
    <row r="535" spans="1:16" x14ac:dyDescent="0.35">
      <c r="A535">
        <v>534</v>
      </c>
      <c r="B535" t="s">
        <v>711</v>
      </c>
      <c r="C535" t="s">
        <v>16</v>
      </c>
      <c r="D535" t="s">
        <v>382</v>
      </c>
      <c r="E535" t="s">
        <v>382</v>
      </c>
      <c r="F535" t="s">
        <v>692</v>
      </c>
      <c r="G535">
        <v>2005</v>
      </c>
      <c r="H535" t="str">
        <f t="shared" si="33"/>
        <v>APR</v>
      </c>
      <c r="I535" s="1">
        <f t="shared" si="34"/>
        <v>38443</v>
      </c>
      <c r="K535" s="2">
        <v>2.4</v>
      </c>
      <c r="L535" s="2" cm="1">
        <f t="array" ref="L535">+_xlfn.XLOOKUP(G535,'Variazioni mese finale'!A$7:A$81,_xlfn.XLOOKUP(H535,'Variazioni mese finale'!B$6:M$6,'Variazioni mese finale'!$B$7:$M$81))</f>
        <v>1.23</v>
      </c>
      <c r="M535" s="6">
        <f t="shared" si="35"/>
        <v>2.952</v>
      </c>
      <c r="N535" s="2">
        <f>+M535*IFERROR(VLOOKUP(G535,DISPINCOECD,4,FALSE)/VLOOKUP(G$412,DISPINCOECD,4,FALSE),1)</f>
        <v>4.1310635458048015</v>
      </c>
      <c r="O535" s="2">
        <f>+K535*VLOOKUP(G535,'Indice consumi'!A$2:G$162,7,FALSE)</f>
        <v>11.761574103577649</v>
      </c>
      <c r="P535" s="2">
        <f>+K535*VLOOKUP(I535,PaperPulpPrice[#All],3,FALSE)/VLOOKUP(I$2,PaperPulpPrice[#All],3,FALSE)</f>
        <v>5.1755776783730152</v>
      </c>
    </row>
    <row r="536" spans="1:16" x14ac:dyDescent="0.35">
      <c r="A536">
        <v>535</v>
      </c>
      <c r="B536" t="s">
        <v>712</v>
      </c>
      <c r="C536" t="s">
        <v>27</v>
      </c>
      <c r="D536" t="s">
        <v>382</v>
      </c>
      <c r="E536" t="s">
        <v>382</v>
      </c>
      <c r="F536" t="s">
        <v>713</v>
      </c>
      <c r="G536">
        <v>2005</v>
      </c>
      <c r="H536" t="str">
        <f t="shared" si="33"/>
        <v>MAG</v>
      </c>
      <c r="I536" s="1">
        <f t="shared" si="34"/>
        <v>38473</v>
      </c>
      <c r="K536" s="2">
        <v>2.4</v>
      </c>
      <c r="L536" s="2" cm="1">
        <f t="array" ref="L536">+_xlfn.XLOOKUP(G536,'Variazioni mese finale'!A$7:A$81,_xlfn.XLOOKUP(H536,'Variazioni mese finale'!B$6:M$6,'Variazioni mese finale'!$B$7:$M$81))</f>
        <v>1.228</v>
      </c>
      <c r="M536" s="6">
        <f t="shared" si="35"/>
        <v>2.9472</v>
      </c>
      <c r="N536" s="2">
        <f>+M536*IFERROR(VLOOKUP(G536,DISPINCOECD,4,FALSE)/VLOOKUP(G$412,DISPINCOECD,4,FALSE),1)</f>
        <v>4.1243463693075579</v>
      </c>
      <c r="O536" s="2">
        <f>+K536*VLOOKUP(G536,'Indice consumi'!A$2:G$162,7,FALSE)</f>
        <v>11.761574103577649</v>
      </c>
      <c r="P536" s="2">
        <f>+K536*VLOOKUP(I536,PaperPulpPrice[#All],3,FALSE)/VLOOKUP(I$2,PaperPulpPrice[#All],3,FALSE)</f>
        <v>5.0272297064264215</v>
      </c>
    </row>
    <row r="537" spans="1:16" x14ac:dyDescent="0.35">
      <c r="A537">
        <v>536</v>
      </c>
      <c r="B537" t="s">
        <v>714</v>
      </c>
      <c r="C537" t="s">
        <v>18</v>
      </c>
      <c r="D537" t="s">
        <v>382</v>
      </c>
      <c r="E537" t="s">
        <v>382</v>
      </c>
      <c r="F537" t="s">
        <v>403</v>
      </c>
      <c r="G537">
        <v>2005</v>
      </c>
      <c r="H537" t="str">
        <f t="shared" si="33"/>
        <v>GIU</v>
      </c>
      <c r="I537" s="1">
        <f t="shared" si="34"/>
        <v>38504</v>
      </c>
      <c r="K537" s="2">
        <v>2.4</v>
      </c>
      <c r="L537" s="2" cm="1">
        <f t="array" ref="L537">+_xlfn.XLOOKUP(G537,'Variazioni mese finale'!A$7:A$81,_xlfn.XLOOKUP(H537,'Variazioni mese finale'!B$6:M$6,'Variazioni mese finale'!$B$7:$M$81))</f>
        <v>1.226</v>
      </c>
      <c r="M537" s="6">
        <f t="shared" si="35"/>
        <v>2.9423999999999997</v>
      </c>
      <c r="N537" s="2">
        <f>+M537*IFERROR(VLOOKUP(G537,DISPINCOECD,4,FALSE)/VLOOKUP(G$412,DISPINCOECD,4,FALSE),1)</f>
        <v>4.1176291928103144</v>
      </c>
      <c r="O537" s="2">
        <f>+K537*VLOOKUP(G537,'Indice consumi'!A$2:G$162,7,FALSE)</f>
        <v>11.761574103577649</v>
      </c>
      <c r="P537" s="2">
        <f>+K537*VLOOKUP(I537,PaperPulpPrice[#All],3,FALSE)/VLOOKUP(I$2,PaperPulpPrice[#All],3,FALSE)</f>
        <v>4.824641128594517</v>
      </c>
    </row>
    <row r="538" spans="1:16" x14ac:dyDescent="0.35">
      <c r="A538">
        <v>537</v>
      </c>
      <c r="B538" t="s">
        <v>715</v>
      </c>
      <c r="C538" t="s">
        <v>30</v>
      </c>
      <c r="D538" t="s">
        <v>382</v>
      </c>
      <c r="E538" t="s">
        <v>382</v>
      </c>
      <c r="F538" t="s">
        <v>403</v>
      </c>
      <c r="G538">
        <v>2005</v>
      </c>
      <c r="H538" t="str">
        <f t="shared" si="33"/>
        <v>LUG</v>
      </c>
      <c r="I538" s="1">
        <f t="shared" si="34"/>
        <v>38534</v>
      </c>
      <c r="K538" s="2">
        <v>2.5</v>
      </c>
      <c r="L538" s="2" cm="1">
        <f t="array" ref="L538">+_xlfn.XLOOKUP(G538,'Variazioni mese finale'!A$7:A$81,_xlfn.XLOOKUP(H538,'Variazioni mese finale'!B$6:M$6,'Variazioni mese finale'!$B$7:$M$81))</f>
        <v>1.2230000000000001</v>
      </c>
      <c r="M538" s="6">
        <f t="shared" si="35"/>
        <v>3.0575000000000001</v>
      </c>
      <c r="N538" s="2">
        <f>+M538*IFERROR(VLOOKUP(G538,DISPINCOECD,4,FALSE)/VLOOKUP(G$412,DISPINCOECD,4,FALSE),1)</f>
        <v>4.278701487567135</v>
      </c>
      <c r="O538" s="2">
        <f>+K538*VLOOKUP(G538,'Indice consumi'!A$2:G$162,7,FALSE)</f>
        <v>12.251639691226719</v>
      </c>
      <c r="P538" s="2">
        <f>+K538*VLOOKUP(I538,PaperPulpPrice[#All],3,FALSE)/VLOOKUP(I$2,PaperPulpPrice[#All],3,FALSE)</f>
        <v>4.9836596902482082</v>
      </c>
    </row>
    <row r="539" spans="1:16" x14ac:dyDescent="0.35">
      <c r="A539">
        <v>538</v>
      </c>
      <c r="B539" t="s">
        <v>716</v>
      </c>
      <c r="C539" t="s">
        <v>50</v>
      </c>
      <c r="D539" t="s">
        <v>428</v>
      </c>
      <c r="E539" t="s">
        <v>428</v>
      </c>
      <c r="F539" t="s">
        <v>700</v>
      </c>
      <c r="G539">
        <v>2005</v>
      </c>
      <c r="H539" t="str">
        <f t="shared" si="33"/>
        <v>AGO</v>
      </c>
      <c r="I539" s="1">
        <f t="shared" si="34"/>
        <v>38565</v>
      </c>
      <c r="K539" s="2">
        <v>2.5</v>
      </c>
      <c r="L539" s="2" cm="1">
        <f t="array" ref="L539">+_xlfn.XLOOKUP(G539,'Variazioni mese finale'!A$7:A$81,_xlfn.XLOOKUP(H539,'Variazioni mese finale'!B$6:M$6,'Variazioni mese finale'!$B$7:$M$81))</f>
        <v>1.222</v>
      </c>
      <c r="M539" s="6">
        <f t="shared" si="35"/>
        <v>3.0549999999999997</v>
      </c>
      <c r="N539" s="2">
        <f>+M539*IFERROR(VLOOKUP(G539,DISPINCOECD,4,FALSE)/VLOOKUP(G$412,DISPINCOECD,4,FALSE),1)</f>
        <v>4.2752029581414863</v>
      </c>
      <c r="O539" s="2">
        <f>+K539*VLOOKUP(G539,'Indice consumi'!A$2:G$162,7,FALSE)</f>
        <v>12.251639691226719</v>
      </c>
      <c r="P539" s="2">
        <f>+K539*VLOOKUP(I539,PaperPulpPrice[#All],3,FALSE)/VLOOKUP(I$2,PaperPulpPrice[#All],3,FALSE)</f>
        <v>5.1002942219110867</v>
      </c>
    </row>
    <row r="540" spans="1:16" x14ac:dyDescent="0.35">
      <c r="A540">
        <v>539</v>
      </c>
      <c r="B540" t="s">
        <v>717</v>
      </c>
      <c r="C540" t="s">
        <v>20</v>
      </c>
      <c r="D540" t="s">
        <v>428</v>
      </c>
      <c r="E540" t="s">
        <v>428</v>
      </c>
      <c r="F540" t="s">
        <v>700</v>
      </c>
      <c r="G540">
        <v>2005</v>
      </c>
      <c r="H540" t="str">
        <f t="shared" si="33"/>
        <v>SET</v>
      </c>
      <c r="I540" s="1">
        <f t="shared" si="34"/>
        <v>38596</v>
      </c>
      <c r="K540" s="2">
        <v>2.5</v>
      </c>
      <c r="L540" s="2" cm="1">
        <f t="array" ref="L540">+_xlfn.XLOOKUP(G540,'Variazioni mese finale'!A$7:A$81,_xlfn.XLOOKUP(H540,'Variazioni mese finale'!B$6:M$6,'Variazioni mese finale'!$B$7:$M$81))</f>
        <v>1.2210000000000001</v>
      </c>
      <c r="M540" s="6">
        <f t="shared" si="35"/>
        <v>3.0525000000000002</v>
      </c>
      <c r="N540" s="2">
        <f>+M540*IFERROR(VLOOKUP(G540,DISPINCOECD,4,FALSE)/VLOOKUP(G$412,DISPINCOECD,4,FALSE),1)</f>
        <v>4.2717044287158394</v>
      </c>
      <c r="O540" s="2">
        <f>+K540*VLOOKUP(G540,'Indice consumi'!A$2:G$162,7,FALSE)</f>
        <v>12.251639691226719</v>
      </c>
      <c r="P540" s="2">
        <f>+K540*VLOOKUP(I540,PaperPulpPrice[#All],3,FALSE)/VLOOKUP(I$2,PaperPulpPrice[#All],3,FALSE)</f>
        <v>5.0269887822215029</v>
      </c>
    </row>
    <row r="541" spans="1:16" x14ac:dyDescent="0.35">
      <c r="A541">
        <v>540</v>
      </c>
      <c r="B541" t="s">
        <v>718</v>
      </c>
      <c r="C541" t="s">
        <v>7</v>
      </c>
      <c r="D541" t="s">
        <v>382</v>
      </c>
      <c r="E541" t="s">
        <v>382</v>
      </c>
      <c r="F541" t="s">
        <v>613</v>
      </c>
      <c r="G541">
        <v>2005</v>
      </c>
      <c r="H541" t="str">
        <f t="shared" si="33"/>
        <v>OTT</v>
      </c>
      <c r="I541" s="1">
        <f t="shared" si="34"/>
        <v>38626</v>
      </c>
      <c r="K541" s="2">
        <v>2.5</v>
      </c>
      <c r="L541" s="2" cm="1">
        <f t="array" ref="L541">+_xlfn.XLOOKUP(G541,'Variazioni mese finale'!A$7:A$81,_xlfn.XLOOKUP(H541,'Variazioni mese finale'!B$6:M$6,'Variazioni mese finale'!$B$7:$M$81))</f>
        <v>1.2190000000000001</v>
      </c>
      <c r="M541" s="6">
        <f t="shared" si="35"/>
        <v>3.0475000000000003</v>
      </c>
      <c r="N541" s="2">
        <f>+M541*IFERROR(VLOOKUP(G541,DISPINCOECD,4,FALSE)/VLOOKUP(G$412,DISPINCOECD,4,FALSE),1)</f>
        <v>4.2647073698645439</v>
      </c>
      <c r="O541" s="2">
        <f>+K541*VLOOKUP(G541,'Indice consumi'!A$2:G$162,7,FALSE)</f>
        <v>12.251639691226719</v>
      </c>
      <c r="P541" s="2">
        <f>+K541*VLOOKUP(I541,PaperPulpPrice[#All],3,FALSE)/VLOOKUP(I$2,PaperPulpPrice[#All],3,FALSE)</f>
        <v>4.9027407492306923</v>
      </c>
    </row>
    <row r="542" spans="1:16" x14ac:dyDescent="0.35">
      <c r="A542">
        <v>541</v>
      </c>
      <c r="B542" t="s">
        <v>719</v>
      </c>
      <c r="C542" t="s">
        <v>33</v>
      </c>
      <c r="D542" t="s">
        <v>382</v>
      </c>
      <c r="E542" t="s">
        <v>382</v>
      </c>
      <c r="F542" t="s">
        <v>613</v>
      </c>
      <c r="G542">
        <v>2005</v>
      </c>
      <c r="H542" t="str">
        <f t="shared" si="33"/>
        <v>NOV</v>
      </c>
      <c r="I542" s="1">
        <f t="shared" si="34"/>
        <v>38657</v>
      </c>
      <c r="K542" s="2">
        <v>2.5</v>
      </c>
      <c r="L542" s="2" cm="1">
        <f t="array" ref="L542">+_xlfn.XLOOKUP(G542,'Variazioni mese finale'!A$7:A$81,_xlfn.XLOOKUP(H542,'Variazioni mese finale'!B$6:M$6,'Variazioni mese finale'!$B$7:$M$81))</f>
        <v>1.2190000000000001</v>
      </c>
      <c r="M542" s="6">
        <f t="shared" si="35"/>
        <v>3.0475000000000003</v>
      </c>
      <c r="N542" s="2">
        <f>+M542*IFERROR(VLOOKUP(G542,DISPINCOECD,4,FALSE)/VLOOKUP(G$412,DISPINCOECD,4,FALSE),1)</f>
        <v>4.2647073698645439</v>
      </c>
      <c r="O542" s="2">
        <f>+K542*VLOOKUP(G542,'Indice consumi'!A$2:G$162,7,FALSE)</f>
        <v>12.251639691226719</v>
      </c>
      <c r="P542" s="2">
        <f>+K542*VLOOKUP(I542,PaperPulpPrice[#All],3,FALSE)/VLOOKUP(I$2,PaperPulpPrice[#All],3,FALSE)</f>
        <v>4.8128825748963022</v>
      </c>
    </row>
    <row r="543" spans="1:16" x14ac:dyDescent="0.35">
      <c r="A543">
        <v>542</v>
      </c>
      <c r="B543" t="s">
        <v>720</v>
      </c>
      <c r="C543" t="s">
        <v>11</v>
      </c>
      <c r="D543" t="s">
        <v>382</v>
      </c>
      <c r="E543" t="s">
        <v>382</v>
      </c>
      <c r="F543" t="s">
        <v>134</v>
      </c>
      <c r="G543">
        <v>2005</v>
      </c>
      <c r="H543" t="str">
        <f t="shared" si="33"/>
        <v>DIC</v>
      </c>
      <c r="I543" s="1">
        <f t="shared" si="34"/>
        <v>38687</v>
      </c>
      <c r="K543" s="2">
        <v>2.5</v>
      </c>
      <c r="L543" s="2" cm="1">
        <f t="array" ref="L543">+_xlfn.XLOOKUP(G543,'Variazioni mese finale'!A$7:A$81,_xlfn.XLOOKUP(H543,'Variazioni mese finale'!B$6:M$6,'Variazioni mese finale'!$B$7:$M$81))</f>
        <v>1.2170000000000001</v>
      </c>
      <c r="M543" s="6">
        <f t="shared" si="35"/>
        <v>3.0425000000000004</v>
      </c>
      <c r="N543" s="2">
        <f>+M543*IFERROR(VLOOKUP(G543,DISPINCOECD,4,FALSE)/VLOOKUP(G$412,DISPINCOECD,4,FALSE),1)</f>
        <v>4.2577103110132493</v>
      </c>
      <c r="O543" s="2">
        <f>+K543*VLOOKUP(G543,'Indice consumi'!A$2:G$162,7,FALSE)</f>
        <v>12.251639691226719</v>
      </c>
      <c r="P543" s="2">
        <f>+K543*VLOOKUP(I543,PaperPulpPrice[#All],3,FALSE)/VLOOKUP(I$2,PaperPulpPrice[#All],3,FALSE)</f>
        <v>4.873391535458568</v>
      </c>
    </row>
    <row r="544" spans="1:16" x14ac:dyDescent="0.35">
      <c r="A544">
        <v>543</v>
      </c>
      <c r="B544" t="s">
        <v>721</v>
      </c>
      <c r="C544" t="s">
        <v>22</v>
      </c>
      <c r="D544" t="s">
        <v>382</v>
      </c>
      <c r="E544" t="s">
        <v>382</v>
      </c>
      <c r="F544" t="s">
        <v>134</v>
      </c>
      <c r="G544">
        <v>2006</v>
      </c>
      <c r="H544" t="str">
        <f t="shared" si="33"/>
        <v>GEN</v>
      </c>
      <c r="I544" s="1">
        <f t="shared" si="34"/>
        <v>38718</v>
      </c>
      <c r="K544" s="2">
        <v>2.5</v>
      </c>
      <c r="L544" s="2" cm="1">
        <f t="array" ref="L544">+_xlfn.XLOOKUP(G544,'Variazioni mese finale'!A$7:A$81,_xlfn.XLOOKUP(H544,'Variazioni mese finale'!B$6:M$6,'Variazioni mese finale'!$B$7:$M$81))</f>
        <v>1.214</v>
      </c>
      <c r="M544" s="6">
        <f t="shared" si="35"/>
        <v>3.0350000000000001</v>
      </c>
      <c r="N544" s="2">
        <f>+M544*IFERROR(VLOOKUP(G544,DISPINCOECD,4,FALSE)/VLOOKUP(G$412,DISPINCOECD,4,FALSE),1)</f>
        <v>4.4901847687256016</v>
      </c>
      <c r="O544" s="2">
        <f>+K544*VLOOKUP(G544,'Indice consumi'!A$2:G$162,7,FALSE)</f>
        <v>12.466027842925184</v>
      </c>
      <c r="P544" s="2">
        <f>+K544*VLOOKUP(I544,PaperPulpPrice[#All],3,FALSE)/VLOOKUP(I$2,PaperPulpPrice[#All],3,FALSE)</f>
        <v>4.9641124579897085</v>
      </c>
    </row>
    <row r="545" spans="1:16" x14ac:dyDescent="0.35">
      <c r="A545">
        <v>544</v>
      </c>
      <c r="B545" t="s">
        <v>722</v>
      </c>
      <c r="C545" t="s">
        <v>14</v>
      </c>
      <c r="D545" t="s">
        <v>428</v>
      </c>
      <c r="E545" t="s">
        <v>428</v>
      </c>
      <c r="F545" t="s">
        <v>678</v>
      </c>
      <c r="G545">
        <v>2006</v>
      </c>
      <c r="H545" t="str">
        <f t="shared" si="33"/>
        <v>FEB</v>
      </c>
      <c r="I545" s="1">
        <f t="shared" si="34"/>
        <v>38749</v>
      </c>
      <c r="K545" s="2">
        <v>2.5</v>
      </c>
      <c r="L545" s="2" cm="1">
        <f t="array" ref="L545">+_xlfn.XLOOKUP(G545,'Variazioni mese finale'!A$7:A$81,_xlfn.XLOOKUP(H545,'Variazioni mese finale'!B$6:M$6,'Variazioni mese finale'!$B$7:$M$81))</f>
        <v>1.2110000000000001</v>
      </c>
      <c r="M545" s="6">
        <f t="shared" si="35"/>
        <v>3.0275000000000003</v>
      </c>
      <c r="N545" s="2">
        <f>+M545*IFERROR(VLOOKUP(G545,DISPINCOECD,4,FALSE)/VLOOKUP(G$412,DISPINCOECD,4,FALSE),1)</f>
        <v>4.4790887602361646</v>
      </c>
      <c r="O545" s="2">
        <f>+K545*VLOOKUP(G545,'Indice consumi'!A$2:G$162,7,FALSE)</f>
        <v>12.466027842925184</v>
      </c>
      <c r="P545" s="2">
        <f>+K545*VLOOKUP(I545,PaperPulpPrice[#All],3,FALSE)/VLOOKUP(I$2,PaperPulpPrice[#All],3,FALSE)</f>
        <v>5.0138220053533518</v>
      </c>
    </row>
    <row r="546" spans="1:16" x14ac:dyDescent="0.35">
      <c r="A546">
        <v>545</v>
      </c>
      <c r="B546" t="s">
        <v>723</v>
      </c>
      <c r="C546" t="s">
        <v>24</v>
      </c>
      <c r="D546" t="s">
        <v>428</v>
      </c>
      <c r="E546" t="s">
        <v>428</v>
      </c>
      <c r="F546" t="s">
        <v>678</v>
      </c>
      <c r="G546">
        <v>2006</v>
      </c>
      <c r="H546" t="str">
        <f t="shared" si="33"/>
        <v>MAR</v>
      </c>
      <c r="I546" s="1">
        <f t="shared" si="34"/>
        <v>38777</v>
      </c>
      <c r="K546" s="2">
        <v>2.5</v>
      </c>
      <c r="L546" s="2" cm="1">
        <f t="array" ref="L546">+_xlfn.XLOOKUP(G546,'Variazioni mese finale'!A$7:A$81,_xlfn.XLOOKUP(H546,'Variazioni mese finale'!B$6:M$6,'Variazioni mese finale'!$B$7:$M$81))</f>
        <v>1.2090000000000001</v>
      </c>
      <c r="M546" s="6">
        <f t="shared" si="35"/>
        <v>3.0225</v>
      </c>
      <c r="N546" s="2">
        <f>+M546*IFERROR(VLOOKUP(G546,DISPINCOECD,4,FALSE)/VLOOKUP(G$412,DISPINCOECD,4,FALSE),1)</f>
        <v>4.4716914212432055</v>
      </c>
      <c r="O546" s="2">
        <f>+K546*VLOOKUP(G546,'Indice consumi'!A$2:G$162,7,FALSE)</f>
        <v>12.466027842925184</v>
      </c>
      <c r="P546" s="2">
        <f>+K546*VLOOKUP(I546,PaperPulpPrice[#All],3,FALSE)/VLOOKUP(I$2,PaperPulpPrice[#All],3,FALSE)</f>
        <v>5.0516695835301091</v>
      </c>
    </row>
    <row r="547" spans="1:16" x14ac:dyDescent="0.35">
      <c r="A547">
        <v>546</v>
      </c>
      <c r="B547" t="s">
        <v>724</v>
      </c>
      <c r="C547" t="s">
        <v>16</v>
      </c>
      <c r="D547" t="s">
        <v>428</v>
      </c>
      <c r="E547" t="s">
        <v>428</v>
      </c>
      <c r="F547" t="s">
        <v>725</v>
      </c>
      <c r="G547">
        <v>2006</v>
      </c>
      <c r="H547" t="str">
        <f t="shared" si="33"/>
        <v>APR</v>
      </c>
      <c r="I547" s="1">
        <f t="shared" si="34"/>
        <v>38808</v>
      </c>
      <c r="K547" s="2">
        <v>2.5</v>
      </c>
      <c r="L547" s="2" cm="1">
        <f t="array" ref="L547">+_xlfn.XLOOKUP(G547,'Variazioni mese finale'!A$7:A$81,_xlfn.XLOOKUP(H547,'Variazioni mese finale'!B$6:M$6,'Variazioni mese finale'!$B$7:$M$81))</f>
        <v>1.206</v>
      </c>
      <c r="M547" s="6">
        <f t="shared" si="35"/>
        <v>3.0149999999999997</v>
      </c>
      <c r="N547" s="2">
        <f>+M547*IFERROR(VLOOKUP(G547,DISPINCOECD,4,FALSE)/VLOOKUP(G$412,DISPINCOECD,4,FALSE),1)</f>
        <v>4.4605954127537677</v>
      </c>
      <c r="O547" s="2">
        <f>+K547*VLOOKUP(G547,'Indice consumi'!A$2:G$162,7,FALSE)</f>
        <v>12.466027842925184</v>
      </c>
      <c r="P547" s="2">
        <f>+K547*VLOOKUP(I547,PaperPulpPrice[#All],3,FALSE)/VLOOKUP(I$2,PaperPulpPrice[#All],3,FALSE)</f>
        <v>5.1937662890835652</v>
      </c>
    </row>
    <row r="548" spans="1:16" x14ac:dyDescent="0.35">
      <c r="A548">
        <v>547</v>
      </c>
      <c r="B548" t="s">
        <v>726</v>
      </c>
      <c r="C548" t="s">
        <v>27</v>
      </c>
      <c r="D548" t="s">
        <v>428</v>
      </c>
      <c r="E548" t="s">
        <v>428</v>
      </c>
      <c r="F548" t="s">
        <v>725</v>
      </c>
      <c r="G548">
        <v>2006</v>
      </c>
      <c r="H548" t="str">
        <f t="shared" si="33"/>
        <v>MAG</v>
      </c>
      <c r="I548" s="1">
        <f t="shared" si="34"/>
        <v>38838</v>
      </c>
      <c r="K548" s="2">
        <v>2.5</v>
      </c>
      <c r="L548" s="2" cm="1">
        <f t="array" ref="L548">+_xlfn.XLOOKUP(G548,'Variazioni mese finale'!A$7:A$81,_xlfn.XLOOKUP(H548,'Variazioni mese finale'!B$6:M$6,'Variazioni mese finale'!$B$7:$M$81))</f>
        <v>1.202</v>
      </c>
      <c r="M548" s="6">
        <f t="shared" si="35"/>
        <v>3.0049999999999999</v>
      </c>
      <c r="N548" s="2">
        <f>+M548*IFERROR(VLOOKUP(G548,DISPINCOECD,4,FALSE)/VLOOKUP(G$412,DISPINCOECD,4,FALSE),1)</f>
        <v>4.4458007347678521</v>
      </c>
      <c r="O548" s="2">
        <f>+K548*VLOOKUP(G548,'Indice consumi'!A$2:G$162,7,FALSE)</f>
        <v>12.466027842925184</v>
      </c>
      <c r="P548" s="2">
        <f>+K548*VLOOKUP(I548,PaperPulpPrice[#All],3,FALSE)/VLOOKUP(I$2,PaperPulpPrice[#All],3,FALSE)</f>
        <v>5.4199164445673933</v>
      </c>
    </row>
    <row r="549" spans="1:16" x14ac:dyDescent="0.35">
      <c r="A549">
        <v>548</v>
      </c>
      <c r="B549" t="s">
        <v>727</v>
      </c>
      <c r="C549" t="s">
        <v>18</v>
      </c>
      <c r="D549" t="s">
        <v>382</v>
      </c>
      <c r="E549" t="s">
        <v>382</v>
      </c>
      <c r="F549" t="s">
        <v>616</v>
      </c>
      <c r="G549">
        <v>2006</v>
      </c>
      <c r="H549" t="str">
        <f t="shared" si="33"/>
        <v>GIU</v>
      </c>
      <c r="I549" s="1">
        <f t="shared" si="34"/>
        <v>38869</v>
      </c>
      <c r="K549" s="2">
        <v>2.5</v>
      </c>
      <c r="L549" s="2" cm="1">
        <f t="array" ref="L549">+_xlfn.XLOOKUP(G549,'Variazioni mese finale'!A$7:A$81,_xlfn.XLOOKUP(H549,'Variazioni mese finale'!B$6:M$6,'Variazioni mese finale'!$B$7:$M$81))</f>
        <v>1.2010000000000001</v>
      </c>
      <c r="M549" s="6">
        <f t="shared" si="35"/>
        <v>3.0025000000000004</v>
      </c>
      <c r="N549" s="2">
        <f>+M549*IFERROR(VLOOKUP(G549,DISPINCOECD,4,FALSE)/VLOOKUP(G$412,DISPINCOECD,4,FALSE),1)</f>
        <v>4.4421020652713734</v>
      </c>
      <c r="O549" s="2">
        <f>+K549*VLOOKUP(G549,'Indice consumi'!A$2:G$162,7,FALSE)</f>
        <v>12.466027842925184</v>
      </c>
      <c r="P549" s="2">
        <f>+K549*VLOOKUP(I549,PaperPulpPrice[#All],3,FALSE)/VLOOKUP(I$2,PaperPulpPrice[#All],3,FALSE)</f>
        <v>5.4218661257196725</v>
      </c>
    </row>
    <row r="550" spans="1:16" x14ac:dyDescent="0.35">
      <c r="A550">
        <v>549</v>
      </c>
      <c r="B550" t="s">
        <v>728</v>
      </c>
      <c r="C550" t="s">
        <v>30</v>
      </c>
      <c r="D550" t="s">
        <v>382</v>
      </c>
      <c r="E550" t="s">
        <v>382</v>
      </c>
      <c r="F550" t="s">
        <v>616</v>
      </c>
      <c r="G550">
        <v>2006</v>
      </c>
      <c r="H550" t="str">
        <f t="shared" si="33"/>
        <v>LUG</v>
      </c>
      <c r="I550" s="1">
        <f t="shared" si="34"/>
        <v>38899</v>
      </c>
      <c r="K550" s="2">
        <v>2.5</v>
      </c>
      <c r="L550" s="2" cm="1">
        <f t="array" ref="L550">+_xlfn.XLOOKUP(G550,'Variazioni mese finale'!A$7:A$81,_xlfn.XLOOKUP(H550,'Variazioni mese finale'!B$6:M$6,'Variazioni mese finale'!$B$7:$M$81))</f>
        <v>1.1990000000000001</v>
      </c>
      <c r="M550" s="6">
        <f t="shared" si="35"/>
        <v>2.9975000000000001</v>
      </c>
      <c r="N550" s="2">
        <f>+M550*IFERROR(VLOOKUP(G550,DISPINCOECD,4,FALSE)/VLOOKUP(G$412,DISPINCOECD,4,FALSE),1)</f>
        <v>4.4347047262784152</v>
      </c>
      <c r="O550" s="2">
        <f>+K550*VLOOKUP(G550,'Indice consumi'!A$2:G$162,7,FALSE)</f>
        <v>12.466027842925184</v>
      </c>
      <c r="P550" s="2">
        <f>+K550*VLOOKUP(I550,PaperPulpPrice[#All],3,FALSE)/VLOOKUP(I$2,PaperPulpPrice[#All],3,FALSE)</f>
        <v>5.4514110100446675</v>
      </c>
    </row>
    <row r="551" spans="1:16" x14ac:dyDescent="0.35">
      <c r="A551">
        <v>550</v>
      </c>
      <c r="B551" t="s">
        <v>729</v>
      </c>
      <c r="C551" t="s">
        <v>50</v>
      </c>
      <c r="D551" t="s">
        <v>382</v>
      </c>
      <c r="E551" t="s">
        <v>382</v>
      </c>
      <c r="F551" t="s">
        <v>613</v>
      </c>
      <c r="G551">
        <v>2006</v>
      </c>
      <c r="H551" t="str">
        <f t="shared" si="33"/>
        <v>AGO</v>
      </c>
      <c r="I551" s="1">
        <f t="shared" si="34"/>
        <v>38930</v>
      </c>
      <c r="K551" s="2">
        <v>2.5</v>
      </c>
      <c r="L551" s="2" cm="1">
        <f t="array" ref="L551">+_xlfn.XLOOKUP(G551,'Variazioni mese finale'!A$7:A$81,_xlfn.XLOOKUP(H551,'Variazioni mese finale'!B$6:M$6,'Variazioni mese finale'!$B$7:$M$81))</f>
        <v>1.1970000000000001</v>
      </c>
      <c r="M551" s="6">
        <f t="shared" si="35"/>
        <v>2.9925000000000002</v>
      </c>
      <c r="N551" s="2">
        <f>+M551*IFERROR(VLOOKUP(G551,DISPINCOECD,4,FALSE)/VLOOKUP(G$412,DISPINCOECD,4,FALSE),1)</f>
        <v>4.4273073872854569</v>
      </c>
      <c r="O551" s="2">
        <f>+K551*VLOOKUP(G551,'Indice consumi'!A$2:G$162,7,FALSE)</f>
        <v>12.466027842925184</v>
      </c>
      <c r="P551" s="2">
        <f>+K551*VLOOKUP(I551,PaperPulpPrice[#All],3,FALSE)/VLOOKUP(I$2,PaperPulpPrice[#All],3,FALSE)</f>
        <v>5.5329454173980839</v>
      </c>
    </row>
    <row r="552" spans="1:16" x14ac:dyDescent="0.35">
      <c r="A552">
        <v>551</v>
      </c>
      <c r="B552" t="s">
        <v>730</v>
      </c>
      <c r="C552" t="s">
        <v>20</v>
      </c>
      <c r="D552" t="s">
        <v>382</v>
      </c>
      <c r="E552" t="s">
        <v>382</v>
      </c>
      <c r="F552" t="s">
        <v>613</v>
      </c>
      <c r="G552">
        <v>2006</v>
      </c>
      <c r="H552" t="str">
        <f t="shared" si="33"/>
        <v>SET</v>
      </c>
      <c r="I552" s="1">
        <f t="shared" si="34"/>
        <v>38961</v>
      </c>
      <c r="K552" s="2">
        <v>2.5</v>
      </c>
      <c r="L552" s="2" cm="1">
        <f t="array" ref="L552">+_xlfn.XLOOKUP(G552,'Variazioni mese finale'!A$7:A$81,_xlfn.XLOOKUP(H552,'Variazioni mese finale'!B$6:M$6,'Variazioni mese finale'!$B$7:$M$81))</f>
        <v>1.1970000000000001</v>
      </c>
      <c r="M552" s="6">
        <f t="shared" si="35"/>
        <v>2.9925000000000002</v>
      </c>
      <c r="N552" s="2">
        <f>+M552*IFERROR(VLOOKUP(G552,DISPINCOECD,4,FALSE)/VLOOKUP(G$412,DISPINCOECD,4,FALSE),1)</f>
        <v>4.4273073872854569</v>
      </c>
      <c r="O552" s="2">
        <f>+K552*VLOOKUP(G552,'Indice consumi'!A$2:G$162,7,FALSE)</f>
        <v>12.466027842925184</v>
      </c>
      <c r="P552" s="2">
        <f>+K552*VLOOKUP(I552,PaperPulpPrice[#All],3,FALSE)/VLOOKUP(I$2,PaperPulpPrice[#All],3,FALSE)</f>
        <v>5.5270164567775026</v>
      </c>
    </row>
    <row r="553" spans="1:16" x14ac:dyDescent="0.35">
      <c r="A553">
        <v>552</v>
      </c>
      <c r="B553" t="s">
        <v>731</v>
      </c>
      <c r="C553" t="s">
        <v>7</v>
      </c>
      <c r="D553" t="s">
        <v>382</v>
      </c>
      <c r="E553" t="s">
        <v>382</v>
      </c>
      <c r="F553" t="s">
        <v>732</v>
      </c>
      <c r="G553">
        <v>2006</v>
      </c>
      <c r="H553" t="str">
        <f t="shared" si="33"/>
        <v>OTT</v>
      </c>
      <c r="I553" s="1">
        <f t="shared" si="34"/>
        <v>38991</v>
      </c>
      <c r="K553" s="2">
        <v>2.5</v>
      </c>
      <c r="L553" s="2" cm="1">
        <f t="array" ref="L553">+_xlfn.XLOOKUP(G553,'Variazioni mese finale'!A$7:A$81,_xlfn.XLOOKUP(H553,'Variazioni mese finale'!B$6:M$6,'Variazioni mese finale'!$B$7:$M$81))</f>
        <v>1.1990000000000001</v>
      </c>
      <c r="M553" s="6">
        <f t="shared" si="35"/>
        <v>2.9975000000000001</v>
      </c>
      <c r="N553" s="2">
        <f>+M553*IFERROR(VLOOKUP(G553,DISPINCOECD,4,FALSE)/VLOOKUP(G$412,DISPINCOECD,4,FALSE),1)</f>
        <v>4.4347047262784152</v>
      </c>
      <c r="O553" s="2">
        <f>+K553*VLOOKUP(G553,'Indice consumi'!A$2:G$162,7,FALSE)</f>
        <v>12.466027842925184</v>
      </c>
      <c r="P553" s="2">
        <f>+K553*VLOOKUP(I553,PaperPulpPrice[#All],3,FALSE)/VLOOKUP(I$2,PaperPulpPrice[#All],3,FALSE)</f>
        <v>5.4952363325408422</v>
      </c>
    </row>
    <row r="554" spans="1:16" x14ac:dyDescent="0.35">
      <c r="A554">
        <v>553</v>
      </c>
      <c r="B554" t="s">
        <v>733</v>
      </c>
      <c r="C554" t="s">
        <v>33</v>
      </c>
      <c r="D554" t="s">
        <v>382</v>
      </c>
      <c r="E554" t="s">
        <v>382</v>
      </c>
      <c r="F554" t="s">
        <v>732</v>
      </c>
      <c r="G554">
        <v>2006</v>
      </c>
      <c r="H554" t="str">
        <f t="shared" si="33"/>
        <v>NOV</v>
      </c>
      <c r="I554" s="1">
        <f t="shared" si="34"/>
        <v>39022</v>
      </c>
      <c r="K554" s="2">
        <v>2.5</v>
      </c>
      <c r="L554" s="2" cm="1">
        <f t="array" ref="L554">+_xlfn.XLOOKUP(G554,'Variazioni mese finale'!A$7:A$81,_xlfn.XLOOKUP(H554,'Variazioni mese finale'!B$6:M$6,'Variazioni mese finale'!$B$7:$M$81))</f>
        <v>1.198</v>
      </c>
      <c r="M554" s="6">
        <f t="shared" si="35"/>
        <v>2.9950000000000001</v>
      </c>
      <c r="N554" s="2">
        <f>+M554*IFERROR(VLOOKUP(G554,DISPINCOECD,4,FALSE)/VLOOKUP(G$412,DISPINCOECD,4,FALSE),1)</f>
        <v>4.4310060567819365</v>
      </c>
      <c r="O554" s="2">
        <f>+K554*VLOOKUP(G554,'Indice consumi'!A$2:G$162,7,FALSE)</f>
        <v>12.466027842925184</v>
      </c>
      <c r="P554" s="2">
        <f>+K554*VLOOKUP(I554,PaperPulpPrice[#All],3,FALSE)/VLOOKUP(I$2,PaperPulpPrice[#All],3,FALSE)</f>
        <v>5.7050804101902708</v>
      </c>
    </row>
    <row r="555" spans="1:16" x14ac:dyDescent="0.35">
      <c r="A555">
        <v>554</v>
      </c>
      <c r="B555" t="s">
        <v>734</v>
      </c>
      <c r="C555" t="s">
        <v>11</v>
      </c>
      <c r="D555" t="s">
        <v>382</v>
      </c>
      <c r="E555" t="s">
        <v>382</v>
      </c>
      <c r="F555" t="s">
        <v>403</v>
      </c>
      <c r="G555">
        <v>2006</v>
      </c>
      <c r="H555" t="str">
        <f t="shared" si="33"/>
        <v>DIC</v>
      </c>
      <c r="I555" s="1">
        <f t="shared" si="34"/>
        <v>39052</v>
      </c>
      <c r="K555" s="2">
        <v>2.5</v>
      </c>
      <c r="L555" s="2" cm="1">
        <f t="array" ref="L555">+_xlfn.XLOOKUP(G555,'Variazioni mese finale'!A$7:A$81,_xlfn.XLOOKUP(H555,'Variazioni mese finale'!B$6:M$6,'Variazioni mese finale'!$B$7:$M$81))</f>
        <v>1.1970000000000001</v>
      </c>
      <c r="M555" s="6">
        <f t="shared" si="35"/>
        <v>2.9925000000000002</v>
      </c>
      <c r="N555" s="2">
        <f>+M555*IFERROR(VLOOKUP(G555,DISPINCOECD,4,FALSE)/VLOOKUP(G$412,DISPINCOECD,4,FALSE),1)</f>
        <v>4.4273073872854569</v>
      </c>
      <c r="O555" s="2">
        <f>+K555*VLOOKUP(G555,'Indice consumi'!A$2:G$162,7,FALSE)</f>
        <v>12.466027842925184</v>
      </c>
      <c r="P555" s="2">
        <f>+K555*VLOOKUP(I555,PaperPulpPrice[#All],3,FALSE)/VLOOKUP(I$2,PaperPulpPrice[#All],3,FALSE)</f>
        <v>5.8754513022830421</v>
      </c>
    </row>
    <row r="556" spans="1:16" x14ac:dyDescent="0.35">
      <c r="A556">
        <v>555</v>
      </c>
      <c r="B556" t="s">
        <v>735</v>
      </c>
      <c r="C556" t="s">
        <v>22</v>
      </c>
      <c r="D556" t="s">
        <v>382</v>
      </c>
      <c r="E556" t="s">
        <v>382</v>
      </c>
      <c r="F556" t="s">
        <v>403</v>
      </c>
      <c r="G556">
        <v>2007</v>
      </c>
      <c r="H556" t="str">
        <f t="shared" si="33"/>
        <v>GEN</v>
      </c>
      <c r="I556" s="1">
        <f t="shared" si="34"/>
        <v>39083</v>
      </c>
      <c r="K556" s="2">
        <v>2.5</v>
      </c>
      <c r="L556" s="2" cm="1">
        <f t="array" ref="L556">+_xlfn.XLOOKUP(G556,'Variazioni mese finale'!A$7:A$81,_xlfn.XLOOKUP(H556,'Variazioni mese finale'!B$6:M$6,'Variazioni mese finale'!$B$7:$M$81))</f>
        <v>1.196</v>
      </c>
      <c r="M556" s="6">
        <f t="shared" si="35"/>
        <v>2.9899999999999998</v>
      </c>
      <c r="N556" s="2">
        <f>+M556*IFERROR(VLOOKUP(G556,DISPINCOECD,4,FALSE)/VLOOKUP(G$412,DISPINCOECD,4,FALSE),1)</f>
        <v>5.0375582990240684</v>
      </c>
      <c r="O556" s="2">
        <f>+K556*VLOOKUP(G556,'Indice consumi'!A$2:G$162,7,FALSE)</f>
        <v>12.635899638892491</v>
      </c>
      <c r="P556" s="2">
        <f>+K556*VLOOKUP(I556,PaperPulpPrice[#All],3,FALSE)/VLOOKUP(I$2,PaperPulpPrice[#All],3,FALSE)</f>
        <v>5.9349588427431996</v>
      </c>
    </row>
    <row r="557" spans="1:16" x14ac:dyDescent="0.35">
      <c r="A557">
        <v>556</v>
      </c>
      <c r="B557" t="s">
        <v>736</v>
      </c>
      <c r="C557" t="s">
        <v>14</v>
      </c>
      <c r="D557" t="s">
        <v>428</v>
      </c>
      <c r="E557" t="s">
        <v>428</v>
      </c>
      <c r="F557" t="s">
        <v>700</v>
      </c>
      <c r="G557">
        <v>2007</v>
      </c>
      <c r="H557" t="str">
        <f t="shared" si="33"/>
        <v>FEB</v>
      </c>
      <c r="I557" s="1">
        <f t="shared" si="34"/>
        <v>39114</v>
      </c>
      <c r="K557" s="2">
        <v>2.5</v>
      </c>
      <c r="L557" s="2" cm="1">
        <f t="array" ref="L557">+_xlfn.XLOOKUP(G557,'Variazioni mese finale'!A$7:A$81,_xlfn.XLOOKUP(H557,'Variazioni mese finale'!B$6:M$6,'Variazioni mese finale'!$B$7:$M$81))</f>
        <v>1.1930000000000001</v>
      </c>
      <c r="M557" s="6">
        <f t="shared" si="35"/>
        <v>2.9824999999999999</v>
      </c>
      <c r="N557" s="2">
        <f>+M557*IFERROR(VLOOKUP(G557,DISPINCOECD,4,FALSE)/VLOOKUP(G$412,DISPINCOECD,4,FALSE),1)</f>
        <v>5.0249222832238409</v>
      </c>
      <c r="O557" s="2">
        <f>+K557*VLOOKUP(G557,'Indice consumi'!A$2:G$162,7,FALSE)</f>
        <v>12.635899638892491</v>
      </c>
      <c r="P557" s="2">
        <f>+K557*VLOOKUP(I557,PaperPulpPrice[#All],3,FALSE)/VLOOKUP(I$2,PaperPulpPrice[#All],3,FALSE)</f>
        <v>6.0978943133555923</v>
      </c>
    </row>
    <row r="558" spans="1:16" x14ac:dyDescent="0.35">
      <c r="A558">
        <v>557</v>
      </c>
      <c r="B558" t="s">
        <v>737</v>
      </c>
      <c r="C558" t="s">
        <v>24</v>
      </c>
      <c r="D558" t="s">
        <v>428</v>
      </c>
      <c r="E558" t="s">
        <v>428</v>
      </c>
      <c r="F558" t="s">
        <v>700</v>
      </c>
      <c r="G558">
        <v>2007</v>
      </c>
      <c r="H558" t="str">
        <f t="shared" si="33"/>
        <v>MAR</v>
      </c>
      <c r="I558" s="1">
        <f t="shared" si="34"/>
        <v>39142</v>
      </c>
      <c r="K558" s="2">
        <v>2.5</v>
      </c>
      <c r="L558" s="2" cm="1">
        <f t="array" ref="L558">+_xlfn.XLOOKUP(G558,'Variazioni mese finale'!A$7:A$81,_xlfn.XLOOKUP(H558,'Variazioni mese finale'!B$6:M$6,'Variazioni mese finale'!$B$7:$M$81))</f>
        <v>1.1910000000000001</v>
      </c>
      <c r="M558" s="6">
        <f t="shared" si="35"/>
        <v>2.9775</v>
      </c>
      <c r="N558" s="2">
        <f>+M558*IFERROR(VLOOKUP(G558,DISPINCOECD,4,FALSE)/VLOOKUP(G$412,DISPINCOECD,4,FALSE),1)</f>
        <v>5.016498272690356</v>
      </c>
      <c r="O558" s="2">
        <f>+K558*VLOOKUP(G558,'Indice consumi'!A$2:G$162,7,FALSE)</f>
        <v>12.635899638892491</v>
      </c>
      <c r="P558" s="2">
        <f>+K558*VLOOKUP(I558,PaperPulpPrice[#All],3,FALSE)/VLOOKUP(I$2,PaperPulpPrice[#All],3,FALSE)</f>
        <v>6.1997588732934359</v>
      </c>
    </row>
    <row r="559" spans="1:16" x14ac:dyDescent="0.35">
      <c r="A559">
        <v>558</v>
      </c>
      <c r="B559" t="s">
        <v>738</v>
      </c>
      <c r="C559" t="s">
        <v>16</v>
      </c>
      <c r="D559" t="s">
        <v>739</v>
      </c>
      <c r="E559" t="s">
        <v>739</v>
      </c>
      <c r="F559" t="s">
        <v>613</v>
      </c>
      <c r="G559">
        <v>2007</v>
      </c>
      <c r="H559" t="str">
        <f t="shared" si="33"/>
        <v>APR</v>
      </c>
      <c r="I559" s="1">
        <f t="shared" si="34"/>
        <v>39173</v>
      </c>
      <c r="K559" s="2">
        <v>2.5</v>
      </c>
      <c r="L559" s="2" cm="1">
        <f t="array" ref="L559">+_xlfn.XLOOKUP(G559,'Variazioni mese finale'!A$7:A$81,_xlfn.XLOOKUP(H559,'Variazioni mese finale'!B$6:M$6,'Variazioni mese finale'!$B$7:$M$81))</f>
        <v>1.1890000000000001</v>
      </c>
      <c r="M559" s="6">
        <f t="shared" si="35"/>
        <v>2.9725000000000001</v>
      </c>
      <c r="N559" s="2">
        <f>+M559*IFERROR(VLOOKUP(G559,DISPINCOECD,4,FALSE)/VLOOKUP(G$412,DISPINCOECD,4,FALSE),1)</f>
        <v>5.008074262156871</v>
      </c>
      <c r="O559" s="2">
        <f>+K559*VLOOKUP(G559,'Indice consumi'!A$2:G$162,7,FALSE)</f>
        <v>12.635899638892491</v>
      </c>
      <c r="P559" s="2">
        <f>+K559*VLOOKUP(I559,PaperPulpPrice[#All],3,FALSE)/VLOOKUP(I$2,PaperPulpPrice[#All],3,FALSE)</f>
        <v>6.3885291371531716</v>
      </c>
    </row>
    <row r="560" spans="1:16" x14ac:dyDescent="0.35">
      <c r="A560">
        <v>559</v>
      </c>
      <c r="B560" t="s">
        <v>740</v>
      </c>
      <c r="C560" t="s">
        <v>27</v>
      </c>
      <c r="D560" t="s">
        <v>739</v>
      </c>
      <c r="E560" t="s">
        <v>739</v>
      </c>
      <c r="F560" t="s">
        <v>613</v>
      </c>
      <c r="G560">
        <v>2007</v>
      </c>
      <c r="H560" t="str">
        <f t="shared" si="33"/>
        <v>MAG</v>
      </c>
      <c r="I560" s="1">
        <f t="shared" si="34"/>
        <v>39203</v>
      </c>
      <c r="K560" s="2">
        <v>2.5</v>
      </c>
      <c r="L560" s="2" cm="1">
        <f t="array" ref="L560">+_xlfn.XLOOKUP(G560,'Variazioni mese finale'!A$7:A$81,_xlfn.XLOOKUP(H560,'Variazioni mese finale'!B$6:M$6,'Variazioni mese finale'!$B$7:$M$81))</f>
        <v>1.1859999999999999</v>
      </c>
      <c r="M560" s="6">
        <f t="shared" si="35"/>
        <v>2.9649999999999999</v>
      </c>
      <c r="N560" s="2">
        <f>+M560*IFERROR(VLOOKUP(G560,DISPINCOECD,4,FALSE)/VLOOKUP(G$412,DISPINCOECD,4,FALSE),1)</f>
        <v>4.9954382463566427</v>
      </c>
      <c r="O560" s="2">
        <f>+K560*VLOOKUP(G560,'Indice consumi'!A$2:G$162,7,FALSE)</f>
        <v>12.635899638892491</v>
      </c>
      <c r="P560" s="2">
        <f>+K560*VLOOKUP(I560,PaperPulpPrice[#All],3,FALSE)/VLOOKUP(I$2,PaperPulpPrice[#All],3,FALSE)</f>
        <v>6.4706655573758169</v>
      </c>
    </row>
    <row r="561" spans="1:16" x14ac:dyDescent="0.35">
      <c r="A561">
        <v>560</v>
      </c>
      <c r="B561" t="s">
        <v>741</v>
      </c>
      <c r="C561" t="s">
        <v>18</v>
      </c>
      <c r="D561" t="s">
        <v>382</v>
      </c>
      <c r="E561" t="s">
        <v>382</v>
      </c>
      <c r="F561" t="s">
        <v>252</v>
      </c>
      <c r="G561">
        <v>2007</v>
      </c>
      <c r="H561" t="str">
        <f t="shared" si="33"/>
        <v>GIU</v>
      </c>
      <c r="I561" s="1">
        <f t="shared" si="34"/>
        <v>39234</v>
      </c>
      <c r="K561" s="2">
        <v>2.7</v>
      </c>
      <c r="L561" s="2" cm="1">
        <f t="array" ref="L561">+_xlfn.XLOOKUP(G561,'Variazioni mese finale'!A$7:A$81,_xlfn.XLOOKUP(H561,'Variazioni mese finale'!B$6:M$6,'Variazioni mese finale'!$B$7:$M$81))</f>
        <v>1.1830000000000001</v>
      </c>
      <c r="M561" s="6">
        <f t="shared" si="35"/>
        <v>3.1941000000000002</v>
      </c>
      <c r="N561" s="2">
        <f>+M561*IFERROR(VLOOKUP(G561,DISPINCOECD,4,FALSE)/VLOOKUP(G$412,DISPINCOECD,4,FALSE),1)</f>
        <v>5.3814264090009294</v>
      </c>
      <c r="O561" s="2">
        <f>+K561*VLOOKUP(G561,'Indice consumi'!A$2:G$162,7,FALSE)</f>
        <v>13.646771610003892</v>
      </c>
      <c r="P561" s="2">
        <f>+K561*VLOOKUP(I561,PaperPulpPrice[#All],3,FALSE)/VLOOKUP(I$2,PaperPulpPrice[#All],3,FALSE)</f>
        <v>6.9489994181070118</v>
      </c>
    </row>
    <row r="562" spans="1:16" x14ac:dyDescent="0.35">
      <c r="A562">
        <v>561</v>
      </c>
      <c r="B562" t="s">
        <v>742</v>
      </c>
      <c r="C562" t="s">
        <v>30</v>
      </c>
      <c r="D562" t="s">
        <v>382</v>
      </c>
      <c r="E562" t="s">
        <v>382</v>
      </c>
      <c r="F562" t="s">
        <v>743</v>
      </c>
      <c r="G562">
        <v>2007</v>
      </c>
      <c r="H562" t="str">
        <f t="shared" si="33"/>
        <v>LUG</v>
      </c>
      <c r="I562" s="1">
        <f t="shared" si="34"/>
        <v>39264</v>
      </c>
      <c r="K562" s="2">
        <v>2.7</v>
      </c>
      <c r="L562" s="2" cm="1">
        <f t="array" ref="L562">+_xlfn.XLOOKUP(G562,'Variazioni mese finale'!A$7:A$81,_xlfn.XLOOKUP(H562,'Variazioni mese finale'!B$6:M$6,'Variazioni mese finale'!$B$7:$M$81))</f>
        <v>1.18</v>
      </c>
      <c r="M562" s="6">
        <f t="shared" si="35"/>
        <v>3.1859999999999999</v>
      </c>
      <c r="N562" s="2">
        <f>+M562*IFERROR(VLOOKUP(G562,DISPINCOECD,4,FALSE)/VLOOKUP(G$412,DISPINCOECD,4,FALSE),1)</f>
        <v>5.3677795119366829</v>
      </c>
      <c r="O562" s="2">
        <f>+K562*VLOOKUP(G562,'Indice consumi'!A$2:G$162,7,FALSE)</f>
        <v>13.646771610003892</v>
      </c>
      <c r="P562" s="2">
        <f>+K562*VLOOKUP(I562,PaperPulpPrice[#All],3,FALSE)/VLOOKUP(I$2,PaperPulpPrice[#All],3,FALSE)</f>
        <v>7.1953925667603951</v>
      </c>
    </row>
    <row r="563" spans="1:16" x14ac:dyDescent="0.35">
      <c r="A563">
        <v>562</v>
      </c>
      <c r="B563" t="s">
        <v>744</v>
      </c>
      <c r="C563" t="s">
        <v>50</v>
      </c>
      <c r="D563" t="s">
        <v>382</v>
      </c>
      <c r="E563" t="s">
        <v>382</v>
      </c>
      <c r="F563" t="s">
        <v>743</v>
      </c>
      <c r="G563">
        <v>2007</v>
      </c>
      <c r="H563" t="str">
        <f t="shared" si="33"/>
        <v>AGO</v>
      </c>
      <c r="I563" s="1">
        <f t="shared" si="34"/>
        <v>39295</v>
      </c>
      <c r="K563" s="2">
        <v>2.7</v>
      </c>
      <c r="L563" s="2" cm="1">
        <f t="array" ref="L563">+_xlfn.XLOOKUP(G563,'Variazioni mese finale'!A$7:A$81,_xlfn.XLOOKUP(H563,'Variazioni mese finale'!B$6:M$6,'Variazioni mese finale'!$B$7:$M$81))</f>
        <v>1.1779999999999999</v>
      </c>
      <c r="M563" s="6">
        <f t="shared" si="35"/>
        <v>3.1806000000000001</v>
      </c>
      <c r="N563" s="2">
        <f>+M563*IFERROR(VLOOKUP(G563,DISPINCOECD,4,FALSE)/VLOOKUP(G$412,DISPINCOECD,4,FALSE),1)</f>
        <v>5.3586815805605195</v>
      </c>
      <c r="O563" s="2">
        <f>+K563*VLOOKUP(G563,'Indice consumi'!A$2:G$162,7,FALSE)</f>
        <v>13.646771610003892</v>
      </c>
      <c r="P563" s="2">
        <f>+K563*VLOOKUP(I563,PaperPulpPrice[#All],3,FALSE)/VLOOKUP(I$2,PaperPulpPrice[#All],3,FALSE)</f>
        <v>7.1684460957034268</v>
      </c>
    </row>
    <row r="564" spans="1:16" x14ac:dyDescent="0.35">
      <c r="A564">
        <v>563</v>
      </c>
      <c r="B564" t="s">
        <v>745</v>
      </c>
      <c r="C564" t="s">
        <v>20</v>
      </c>
      <c r="D564" t="s">
        <v>428</v>
      </c>
      <c r="E564" t="s">
        <v>428</v>
      </c>
      <c r="F564" t="s">
        <v>746</v>
      </c>
      <c r="G564">
        <v>2007</v>
      </c>
      <c r="H564" t="str">
        <f t="shared" si="33"/>
        <v>SET</v>
      </c>
      <c r="I564" s="1">
        <f t="shared" si="34"/>
        <v>39326</v>
      </c>
      <c r="K564" s="2">
        <v>2.7</v>
      </c>
      <c r="L564" s="2" cm="1">
        <f t="array" ref="L564">+_xlfn.XLOOKUP(G564,'Variazioni mese finale'!A$7:A$81,_xlfn.XLOOKUP(H564,'Variazioni mese finale'!B$6:M$6,'Variazioni mese finale'!$B$7:$M$81))</f>
        <v>1.1779999999999999</v>
      </c>
      <c r="M564" s="6">
        <f t="shared" si="35"/>
        <v>3.1806000000000001</v>
      </c>
      <c r="N564" s="2">
        <f>+M564*IFERROR(VLOOKUP(G564,DISPINCOECD,4,FALSE)/VLOOKUP(G$412,DISPINCOECD,4,FALSE),1)</f>
        <v>5.3586815805605195</v>
      </c>
      <c r="O564" s="2">
        <f>+K564*VLOOKUP(G564,'Indice consumi'!A$2:G$162,7,FALSE)</f>
        <v>13.646771610003892</v>
      </c>
      <c r="P564" s="2">
        <f>+K564*VLOOKUP(I564,PaperPulpPrice[#All],3,FALSE)/VLOOKUP(I$2,PaperPulpPrice[#All],3,FALSE)</f>
        <v>7.3170977528722503</v>
      </c>
    </row>
    <row r="565" spans="1:16" x14ac:dyDescent="0.35">
      <c r="A565">
        <v>564</v>
      </c>
      <c r="B565" t="s">
        <v>747</v>
      </c>
      <c r="C565" t="s">
        <v>7</v>
      </c>
      <c r="D565" t="s">
        <v>428</v>
      </c>
      <c r="E565" t="s">
        <v>428</v>
      </c>
      <c r="F565" t="s">
        <v>746</v>
      </c>
      <c r="G565">
        <v>2007</v>
      </c>
      <c r="H565" t="str">
        <f t="shared" si="33"/>
        <v>OTT</v>
      </c>
      <c r="I565" s="1">
        <f t="shared" si="34"/>
        <v>39356</v>
      </c>
      <c r="K565" s="2">
        <v>2.7</v>
      </c>
      <c r="L565" s="2" cm="1">
        <f t="array" ref="L565">+_xlfn.XLOOKUP(G565,'Variazioni mese finale'!A$7:A$81,_xlfn.XLOOKUP(H565,'Variazioni mese finale'!B$6:M$6,'Variazioni mese finale'!$B$7:$M$81))</f>
        <v>1.175</v>
      </c>
      <c r="M565" s="6">
        <f t="shared" si="35"/>
        <v>3.1725000000000003</v>
      </c>
      <c r="N565" s="2">
        <f>+M565*IFERROR(VLOOKUP(G565,DISPINCOECD,4,FALSE)/VLOOKUP(G$412,DISPINCOECD,4,FALSE),1)</f>
        <v>5.3450346834962739</v>
      </c>
      <c r="O565" s="2">
        <f>+K565*VLOOKUP(G565,'Indice consumi'!A$2:G$162,7,FALSE)</f>
        <v>13.646771610003892</v>
      </c>
      <c r="P565" s="2">
        <f>+K565*VLOOKUP(I565,PaperPulpPrice[#All],3,FALSE)/VLOOKUP(I$2,PaperPulpPrice[#All],3,FALSE)</f>
        <v>7.5645592234554062</v>
      </c>
    </row>
    <row r="566" spans="1:16" x14ac:dyDescent="0.35">
      <c r="A566">
        <v>565</v>
      </c>
      <c r="B566" t="s">
        <v>748</v>
      </c>
      <c r="C566" t="s">
        <v>33</v>
      </c>
      <c r="D566" t="s">
        <v>382</v>
      </c>
      <c r="E566" t="s">
        <v>382</v>
      </c>
      <c r="F566" t="s">
        <v>678</v>
      </c>
      <c r="G566">
        <v>2007</v>
      </c>
      <c r="H566" t="str">
        <f t="shared" si="33"/>
        <v>NOV</v>
      </c>
      <c r="I566" s="1">
        <f t="shared" si="34"/>
        <v>39387</v>
      </c>
      <c r="K566" s="2">
        <v>2.7</v>
      </c>
      <c r="L566" s="2" cm="1">
        <f t="array" ref="L566">+_xlfn.XLOOKUP(G566,'Variazioni mese finale'!A$7:A$81,_xlfn.XLOOKUP(H566,'Variazioni mese finale'!B$6:M$6,'Variazioni mese finale'!$B$7:$M$81))</f>
        <v>1.17</v>
      </c>
      <c r="M566" s="6">
        <f t="shared" si="35"/>
        <v>3.1589999999999998</v>
      </c>
      <c r="N566" s="2">
        <f>+M566*IFERROR(VLOOKUP(G566,DISPINCOECD,4,FALSE)/VLOOKUP(G$412,DISPINCOECD,4,FALSE),1)</f>
        <v>5.3222898550558631</v>
      </c>
      <c r="O566" s="2">
        <f>+K566*VLOOKUP(G566,'Indice consumi'!A$2:G$162,7,FALSE)</f>
        <v>13.646771610003892</v>
      </c>
      <c r="P566" s="2">
        <f>+K566*VLOOKUP(I566,PaperPulpPrice[#All],3,FALSE)/VLOOKUP(I$2,PaperPulpPrice[#All],3,FALSE)</f>
        <v>7.8353817578896185</v>
      </c>
    </row>
    <row r="567" spans="1:16" x14ac:dyDescent="0.35">
      <c r="A567">
        <v>566</v>
      </c>
      <c r="B567" t="s">
        <v>749</v>
      </c>
      <c r="C567" t="s">
        <v>11</v>
      </c>
      <c r="D567" t="s">
        <v>382</v>
      </c>
      <c r="E567" t="s">
        <v>382</v>
      </c>
      <c r="F567" t="s">
        <v>678</v>
      </c>
      <c r="G567">
        <v>2007</v>
      </c>
      <c r="H567" t="str">
        <f t="shared" si="33"/>
        <v>DIC</v>
      </c>
      <c r="I567" s="1">
        <f t="shared" si="34"/>
        <v>39417</v>
      </c>
      <c r="K567" s="2">
        <v>2.7</v>
      </c>
      <c r="L567" s="2" cm="1">
        <f t="array" ref="L567">+_xlfn.XLOOKUP(G567,'Variazioni mese finale'!A$7:A$81,_xlfn.XLOOKUP(H567,'Variazioni mese finale'!B$6:M$6,'Variazioni mese finale'!$B$7:$M$81))</f>
        <v>1.1659999999999999</v>
      </c>
      <c r="M567" s="6">
        <f t="shared" si="35"/>
        <v>3.1482000000000001</v>
      </c>
      <c r="N567" s="2">
        <f>+M567*IFERROR(VLOOKUP(G567,DISPINCOECD,4,FALSE)/VLOOKUP(G$412,DISPINCOECD,4,FALSE),1)</f>
        <v>5.3040939923035362</v>
      </c>
      <c r="O567" s="2">
        <f>+K567*VLOOKUP(G567,'Indice consumi'!A$2:G$162,7,FALSE)</f>
        <v>13.646771610003892</v>
      </c>
      <c r="P567" s="2">
        <f>+K567*VLOOKUP(I567,PaperPulpPrice[#All],3,FALSE)/VLOOKUP(I$2,PaperPulpPrice[#All],3,FALSE)</f>
        <v>7.8358649683141337</v>
      </c>
    </row>
    <row r="568" spans="1:16" x14ac:dyDescent="0.35">
      <c r="A568">
        <v>567</v>
      </c>
      <c r="B568" t="s">
        <v>750</v>
      </c>
      <c r="C568" t="s">
        <v>22</v>
      </c>
      <c r="D568" t="s">
        <v>382</v>
      </c>
      <c r="E568" t="s">
        <v>382</v>
      </c>
      <c r="F568" t="s">
        <v>751</v>
      </c>
      <c r="G568">
        <v>2008</v>
      </c>
      <c r="H568" t="str">
        <f t="shared" si="33"/>
        <v>GEN</v>
      </c>
      <c r="I568" s="1">
        <f t="shared" si="34"/>
        <v>39448</v>
      </c>
      <c r="K568" s="2">
        <v>2.7</v>
      </c>
      <c r="L568" s="2" cm="1">
        <f t="array" ref="L568">+_xlfn.XLOOKUP(G568,'Variazioni mese finale'!A$7:A$81,_xlfn.XLOOKUP(H568,'Variazioni mese finale'!B$6:M$6,'Variazioni mese finale'!$B$7:$M$81))</f>
        <v>1.1619999999999999</v>
      </c>
      <c r="M568" s="6">
        <f t="shared" si="35"/>
        <v>3.1374</v>
      </c>
      <c r="N568" s="2">
        <f>+M568*IFERROR(VLOOKUP(G568,DISPINCOECD,4,FALSE)/VLOOKUP(G$412,DISPINCOECD,4,FALSE),1)</f>
        <v>5.9106115466235813</v>
      </c>
      <c r="O568" s="2">
        <f>+K568*VLOOKUP(G568,'Indice consumi'!A$2:G$162,7,FALSE)</f>
        <v>13.37874588174776</v>
      </c>
      <c r="P568" s="2">
        <f>+K568*VLOOKUP(I568,PaperPulpPrice[#All],3,FALSE)/VLOOKUP(I$2,PaperPulpPrice[#All],3,FALSE)</f>
        <v>8.1422839933059254</v>
      </c>
    </row>
    <row r="569" spans="1:16" x14ac:dyDescent="0.35">
      <c r="A569">
        <v>568</v>
      </c>
      <c r="B569" t="s">
        <v>752</v>
      </c>
      <c r="C569" t="s">
        <v>14</v>
      </c>
      <c r="D569" t="s">
        <v>382</v>
      </c>
      <c r="E569" t="s">
        <v>382</v>
      </c>
      <c r="F569" t="s">
        <v>751</v>
      </c>
      <c r="G569">
        <v>2008</v>
      </c>
      <c r="H569" t="str">
        <f t="shared" si="33"/>
        <v>FEB</v>
      </c>
      <c r="I569" s="1">
        <f t="shared" si="34"/>
        <v>39479</v>
      </c>
      <c r="K569" s="2">
        <v>2.7</v>
      </c>
      <c r="L569" s="2" cm="1">
        <f t="array" ref="L569">+_xlfn.XLOOKUP(G569,'Variazioni mese finale'!A$7:A$81,_xlfn.XLOOKUP(H569,'Variazioni mese finale'!B$6:M$6,'Variazioni mese finale'!$B$7:$M$81))</f>
        <v>1.1599999999999999</v>
      </c>
      <c r="M569" s="6">
        <f t="shared" si="35"/>
        <v>3.1320000000000001</v>
      </c>
      <c r="N569" s="2">
        <f>+M569*IFERROR(VLOOKUP(G569,DISPINCOECD,4,FALSE)/VLOOKUP(G$412,DISPINCOECD,4,FALSE),1)</f>
        <v>5.9004383770080508</v>
      </c>
      <c r="O569" s="2">
        <f>+K569*VLOOKUP(G569,'Indice consumi'!A$2:G$162,7,FALSE)</f>
        <v>13.37874588174776</v>
      </c>
      <c r="P569" s="2">
        <f>+K569*VLOOKUP(I569,PaperPulpPrice[#All],3,FALSE)/VLOOKUP(I$2,PaperPulpPrice[#All],3,FALSE)</f>
        <v>8.1354526027147749</v>
      </c>
    </row>
    <row r="570" spans="1:16" x14ac:dyDescent="0.35">
      <c r="A570">
        <v>569</v>
      </c>
      <c r="B570" t="s">
        <v>753</v>
      </c>
      <c r="C570" t="s">
        <v>24</v>
      </c>
      <c r="D570" t="s">
        <v>428</v>
      </c>
      <c r="E570" t="s">
        <v>428</v>
      </c>
      <c r="F570" t="s">
        <v>134</v>
      </c>
      <c r="G570">
        <v>2008</v>
      </c>
      <c r="H570" t="str">
        <f t="shared" si="33"/>
        <v>MAR</v>
      </c>
      <c r="I570" s="1">
        <f t="shared" si="34"/>
        <v>39508</v>
      </c>
      <c r="K570" s="2">
        <v>2.7</v>
      </c>
      <c r="L570" s="2" cm="1">
        <f t="array" ref="L570">+_xlfn.XLOOKUP(G570,'Variazioni mese finale'!A$7:A$81,_xlfn.XLOOKUP(H570,'Variazioni mese finale'!B$6:M$6,'Variazioni mese finale'!$B$7:$M$81))</f>
        <v>1.1539999999999999</v>
      </c>
      <c r="M570" s="6">
        <f t="shared" si="35"/>
        <v>3.1158000000000001</v>
      </c>
      <c r="N570" s="2">
        <f>+M570*IFERROR(VLOOKUP(G570,DISPINCOECD,4,FALSE)/VLOOKUP(G$412,DISPINCOECD,4,FALSE),1)</f>
        <v>5.8699188681614576</v>
      </c>
      <c r="O570" s="2">
        <f>+K570*VLOOKUP(G570,'Indice consumi'!A$2:G$162,7,FALSE)</f>
        <v>13.37874588174776</v>
      </c>
      <c r="P570" s="2">
        <f>+K570*VLOOKUP(I570,PaperPulpPrice[#All],3,FALSE)/VLOOKUP(I$2,PaperPulpPrice[#All],3,FALSE)</f>
        <v>8.5147543344713235</v>
      </c>
    </row>
    <row r="571" spans="1:16" x14ac:dyDescent="0.35">
      <c r="A571">
        <v>570</v>
      </c>
      <c r="B571" t="s">
        <v>754</v>
      </c>
      <c r="C571" t="s">
        <v>16</v>
      </c>
      <c r="D571" t="s">
        <v>428</v>
      </c>
      <c r="E571" t="s">
        <v>428</v>
      </c>
      <c r="F571" t="s">
        <v>134</v>
      </c>
      <c r="G571">
        <v>2008</v>
      </c>
      <c r="H571" t="str">
        <f t="shared" si="33"/>
        <v>APR</v>
      </c>
      <c r="I571" s="1">
        <f t="shared" si="34"/>
        <v>39539</v>
      </c>
      <c r="K571" s="2">
        <v>2.7</v>
      </c>
      <c r="L571" s="2" cm="1">
        <f t="array" ref="L571">+_xlfn.XLOOKUP(G571,'Variazioni mese finale'!A$7:A$81,_xlfn.XLOOKUP(H571,'Variazioni mese finale'!B$6:M$6,'Variazioni mese finale'!$B$7:$M$81))</f>
        <v>1.151</v>
      </c>
      <c r="M571" s="6">
        <f t="shared" si="35"/>
        <v>3.1077000000000004</v>
      </c>
      <c r="N571" s="2">
        <f>+M571*IFERROR(VLOOKUP(G571,DISPINCOECD,4,FALSE)/VLOOKUP(G$412,DISPINCOECD,4,FALSE),1)</f>
        <v>5.8546591137381609</v>
      </c>
      <c r="O571" s="2">
        <f>+K571*VLOOKUP(G571,'Indice consumi'!A$2:G$162,7,FALSE)</f>
        <v>13.37874588174776</v>
      </c>
      <c r="P571" s="2">
        <f>+K571*VLOOKUP(I571,PaperPulpPrice[#All],3,FALSE)/VLOOKUP(I$2,PaperPulpPrice[#All],3,FALSE)</f>
        <v>8.6679746639115933</v>
      </c>
    </row>
    <row r="572" spans="1:16" x14ac:dyDescent="0.35">
      <c r="A572">
        <v>571</v>
      </c>
      <c r="B572" t="s">
        <v>755</v>
      </c>
      <c r="C572" t="s">
        <v>27</v>
      </c>
      <c r="D572" t="s">
        <v>428</v>
      </c>
      <c r="E572" t="s">
        <v>428</v>
      </c>
      <c r="F572" t="s">
        <v>756</v>
      </c>
      <c r="G572">
        <v>2008</v>
      </c>
      <c r="H572" t="str">
        <f t="shared" si="33"/>
        <v>MAG</v>
      </c>
      <c r="I572" s="1">
        <f t="shared" si="34"/>
        <v>39569</v>
      </c>
      <c r="K572" s="2">
        <v>2.7</v>
      </c>
      <c r="L572" s="2" cm="1">
        <f t="array" ref="L572">+_xlfn.XLOOKUP(G572,'Variazioni mese finale'!A$7:A$81,_xlfn.XLOOKUP(H572,'Variazioni mese finale'!B$6:M$6,'Variazioni mese finale'!$B$7:$M$81))</f>
        <v>1.145</v>
      </c>
      <c r="M572" s="6">
        <f t="shared" si="35"/>
        <v>3.0915000000000004</v>
      </c>
      <c r="N572" s="2">
        <f>+M572*IFERROR(VLOOKUP(G572,DISPINCOECD,4,FALSE)/VLOOKUP(G$412,DISPINCOECD,4,FALSE),1)</f>
        <v>5.8241396048915677</v>
      </c>
      <c r="O572" s="2">
        <f>+K572*VLOOKUP(G572,'Indice consumi'!A$2:G$162,7,FALSE)</f>
        <v>13.37874588174776</v>
      </c>
      <c r="P572" s="2">
        <f>+K572*VLOOKUP(I572,PaperPulpPrice[#All],3,FALSE)/VLOOKUP(I$2,PaperPulpPrice[#All],3,FALSE)</f>
        <v>8.5614857843543177</v>
      </c>
    </row>
    <row r="573" spans="1:16" x14ac:dyDescent="0.35">
      <c r="A573">
        <v>572</v>
      </c>
      <c r="B573" t="s">
        <v>757</v>
      </c>
      <c r="C573" t="s">
        <v>18</v>
      </c>
      <c r="D573" t="s">
        <v>428</v>
      </c>
      <c r="E573" t="s">
        <v>428</v>
      </c>
      <c r="F573" t="s">
        <v>758</v>
      </c>
      <c r="G573">
        <v>2008</v>
      </c>
      <c r="H573" t="str">
        <f t="shared" si="33"/>
        <v>GIU</v>
      </c>
      <c r="I573" s="1">
        <f t="shared" si="34"/>
        <v>39600</v>
      </c>
      <c r="K573" s="2">
        <v>2.7</v>
      </c>
      <c r="L573" s="2" cm="1">
        <f t="array" ref="L573">+_xlfn.XLOOKUP(G573,'Variazioni mese finale'!A$7:A$81,_xlfn.XLOOKUP(H573,'Variazioni mese finale'!B$6:M$6,'Variazioni mese finale'!$B$7:$M$81))</f>
        <v>1.1399999999999999</v>
      </c>
      <c r="M573" s="6">
        <f t="shared" si="35"/>
        <v>3.0779999999999998</v>
      </c>
      <c r="N573" s="2">
        <f>+M573*IFERROR(VLOOKUP(G573,DISPINCOECD,4,FALSE)/VLOOKUP(G$412,DISPINCOECD,4,FALSE),1)</f>
        <v>5.7987066808527388</v>
      </c>
      <c r="O573" s="2">
        <f>+K573*VLOOKUP(G573,'Indice consumi'!A$2:G$162,7,FALSE)</f>
        <v>13.37874588174776</v>
      </c>
      <c r="P573" s="2">
        <f>+K573*VLOOKUP(I573,PaperPulpPrice[#All],3,FALSE)/VLOOKUP(I$2,PaperPulpPrice[#All],3,FALSE)</f>
        <v>8.5891715043557113</v>
      </c>
    </row>
    <row r="574" spans="1:16" x14ac:dyDescent="0.35">
      <c r="A574">
        <v>573</v>
      </c>
      <c r="B574" t="s">
        <v>759</v>
      </c>
      <c r="C574" t="s">
        <v>30</v>
      </c>
      <c r="D574" t="s">
        <v>428</v>
      </c>
      <c r="E574" t="s">
        <v>428</v>
      </c>
      <c r="F574" t="s">
        <v>700</v>
      </c>
      <c r="G574">
        <v>2008</v>
      </c>
      <c r="H574" t="str">
        <f t="shared" si="33"/>
        <v>LUG</v>
      </c>
      <c r="I574" s="1">
        <f t="shared" si="34"/>
        <v>39630</v>
      </c>
      <c r="K574" s="2">
        <v>2.7</v>
      </c>
      <c r="L574" s="2" cm="1">
        <f t="array" ref="L574">+_xlfn.XLOOKUP(G574,'Variazioni mese finale'!A$7:A$81,_xlfn.XLOOKUP(H574,'Variazioni mese finale'!B$6:M$6,'Variazioni mese finale'!$B$7:$M$81))</f>
        <v>1.135</v>
      </c>
      <c r="M574" s="6">
        <f t="shared" si="35"/>
        <v>3.0645000000000002</v>
      </c>
      <c r="N574" s="2">
        <f>+M574*IFERROR(VLOOKUP(G574,DISPINCOECD,4,FALSE)/VLOOKUP(G$412,DISPINCOECD,4,FALSE),1)</f>
        <v>5.7732737568139125</v>
      </c>
      <c r="O574" s="2">
        <f>+K574*VLOOKUP(G574,'Indice consumi'!A$2:G$162,7,FALSE)</f>
        <v>13.37874588174776</v>
      </c>
      <c r="P574" s="2">
        <f>+K574*VLOOKUP(I574,PaperPulpPrice[#All],3,FALSE)/VLOOKUP(I$2,PaperPulpPrice[#All],3,FALSE)</f>
        <v>8.8204797570595908</v>
      </c>
    </row>
    <row r="575" spans="1:16" x14ac:dyDescent="0.35">
      <c r="A575">
        <v>574</v>
      </c>
      <c r="B575" t="s">
        <v>760</v>
      </c>
      <c r="C575" t="s">
        <v>50</v>
      </c>
      <c r="D575" t="s">
        <v>428</v>
      </c>
      <c r="E575" t="s">
        <v>428</v>
      </c>
      <c r="F575" t="s">
        <v>700</v>
      </c>
      <c r="G575">
        <v>2008</v>
      </c>
      <c r="H575" t="str">
        <f t="shared" si="33"/>
        <v>AGO</v>
      </c>
      <c r="I575" s="1">
        <f t="shared" si="34"/>
        <v>39661</v>
      </c>
      <c r="K575" s="2">
        <v>2.7</v>
      </c>
      <c r="L575" s="2" cm="1">
        <f t="array" ref="L575">+_xlfn.XLOOKUP(G575,'Variazioni mese finale'!A$7:A$81,_xlfn.XLOOKUP(H575,'Variazioni mese finale'!B$6:M$6,'Variazioni mese finale'!$B$7:$M$81))</f>
        <v>1.1339999999999999</v>
      </c>
      <c r="M575" s="6">
        <f t="shared" si="35"/>
        <v>3.0617999999999999</v>
      </c>
      <c r="N575" s="2">
        <f>+M575*IFERROR(VLOOKUP(G575,DISPINCOECD,4,FALSE)/VLOOKUP(G$412,DISPINCOECD,4,FALSE),1)</f>
        <v>5.7681871720061455</v>
      </c>
      <c r="O575" s="2">
        <f>+K575*VLOOKUP(G575,'Indice consumi'!A$2:G$162,7,FALSE)</f>
        <v>13.37874588174776</v>
      </c>
      <c r="P575" s="2">
        <f>+K575*VLOOKUP(I575,PaperPulpPrice[#All],3,FALSE)/VLOOKUP(I$2,PaperPulpPrice[#All],3,FALSE)</f>
        <v>8.414714539652433</v>
      </c>
    </row>
    <row r="576" spans="1:16" x14ac:dyDescent="0.35">
      <c r="A576">
        <v>575</v>
      </c>
      <c r="B576" t="s">
        <v>761</v>
      </c>
      <c r="C576" t="s">
        <v>20</v>
      </c>
      <c r="D576" t="s">
        <v>382</v>
      </c>
      <c r="E576" t="s">
        <v>382</v>
      </c>
      <c r="F576" t="s">
        <v>403</v>
      </c>
      <c r="G576">
        <v>2008</v>
      </c>
      <c r="H576" t="str">
        <f t="shared" si="33"/>
        <v>SET</v>
      </c>
      <c r="I576" s="1">
        <f t="shared" si="34"/>
        <v>39692</v>
      </c>
      <c r="K576" s="2">
        <v>2.7</v>
      </c>
      <c r="L576" s="2" cm="1">
        <f t="array" ref="L576">+_xlfn.XLOOKUP(G576,'Variazioni mese finale'!A$7:A$81,_xlfn.XLOOKUP(H576,'Variazioni mese finale'!B$6:M$6,'Variazioni mese finale'!$B$7:$M$81))</f>
        <v>1.137</v>
      </c>
      <c r="M576" s="6">
        <f t="shared" si="35"/>
        <v>3.0699000000000001</v>
      </c>
      <c r="N576" s="2">
        <f>+M576*IFERROR(VLOOKUP(G576,DISPINCOECD,4,FALSE)/VLOOKUP(G$412,DISPINCOECD,4,FALSE),1)</f>
        <v>5.783446926429443</v>
      </c>
      <c r="O576" s="2">
        <f>+K576*VLOOKUP(G576,'Indice consumi'!A$2:G$162,7,FALSE)</f>
        <v>13.37874588174776</v>
      </c>
      <c r="P576" s="2">
        <f>+K576*VLOOKUP(I576,PaperPulpPrice[#All],3,FALSE)/VLOOKUP(I$2,PaperPulpPrice[#All],3,FALSE)</f>
        <v>8.0742578213293541</v>
      </c>
    </row>
    <row r="577" spans="1:16" x14ac:dyDescent="0.35">
      <c r="A577">
        <v>576</v>
      </c>
      <c r="B577" t="s">
        <v>762</v>
      </c>
      <c r="C577" t="s">
        <v>7</v>
      </c>
      <c r="D577" t="s">
        <v>428</v>
      </c>
      <c r="E577" t="s">
        <v>428</v>
      </c>
      <c r="F577" t="s">
        <v>763</v>
      </c>
      <c r="G577">
        <v>2008</v>
      </c>
      <c r="H577" t="str">
        <f t="shared" si="33"/>
        <v>OTT</v>
      </c>
      <c r="I577" s="1">
        <f t="shared" si="34"/>
        <v>39722</v>
      </c>
      <c r="K577" s="2">
        <v>2.7</v>
      </c>
      <c r="L577" s="2" cm="1">
        <f t="array" ref="L577">+_xlfn.XLOOKUP(G577,'Variazioni mese finale'!A$7:A$81,_xlfn.XLOOKUP(H577,'Variazioni mese finale'!B$6:M$6,'Variazioni mese finale'!$B$7:$M$81))</f>
        <v>1.137</v>
      </c>
      <c r="M577" s="6">
        <f t="shared" si="35"/>
        <v>3.0699000000000001</v>
      </c>
      <c r="N577" s="2">
        <f>+M577*IFERROR(VLOOKUP(G577,DISPINCOECD,4,FALSE)/VLOOKUP(G$412,DISPINCOECD,4,FALSE),1)</f>
        <v>5.783446926429443</v>
      </c>
      <c r="O577" s="2">
        <f>+K577*VLOOKUP(G577,'Indice consumi'!A$2:G$162,7,FALSE)</f>
        <v>13.37874588174776</v>
      </c>
      <c r="P577" s="2">
        <f>+K577*VLOOKUP(I577,PaperPulpPrice[#All],3,FALSE)/VLOOKUP(I$2,PaperPulpPrice[#All],3,FALSE)</f>
        <v>7.421484416348358</v>
      </c>
    </row>
    <row r="578" spans="1:16" x14ac:dyDescent="0.35">
      <c r="A578">
        <v>577</v>
      </c>
      <c r="B578" t="s">
        <v>764</v>
      </c>
      <c r="C578" t="s">
        <v>33</v>
      </c>
      <c r="D578" t="s">
        <v>428</v>
      </c>
      <c r="E578" t="s">
        <v>428</v>
      </c>
      <c r="F578" t="s">
        <v>765</v>
      </c>
      <c r="G578">
        <v>2008</v>
      </c>
      <c r="H578" t="str">
        <f t="shared" si="33"/>
        <v>NOV</v>
      </c>
      <c r="I578" s="1">
        <f t="shared" si="34"/>
        <v>39753</v>
      </c>
      <c r="K578" s="2">
        <v>2.7</v>
      </c>
      <c r="L578" s="2" cm="1">
        <f t="array" ref="L578">+_xlfn.XLOOKUP(G578,'Variazioni mese finale'!A$7:A$81,_xlfn.XLOOKUP(H578,'Variazioni mese finale'!B$6:M$6,'Variazioni mese finale'!$B$7:$M$81))</f>
        <v>1.141</v>
      </c>
      <c r="M578" s="6">
        <f t="shared" si="35"/>
        <v>3.0807000000000002</v>
      </c>
      <c r="N578" s="2">
        <f>+M578*IFERROR(VLOOKUP(G578,DISPINCOECD,4,FALSE)/VLOOKUP(G$412,DISPINCOECD,4,FALSE),1)</f>
        <v>5.8037932656605058</v>
      </c>
      <c r="O578" s="2">
        <f>+K578*VLOOKUP(G578,'Indice consumi'!A$2:G$162,7,FALSE)</f>
        <v>13.37874588174776</v>
      </c>
      <c r="P578" s="2">
        <f>+K578*VLOOKUP(I578,PaperPulpPrice[#All],3,FALSE)/VLOOKUP(I$2,PaperPulpPrice[#All],3,FALSE)</f>
        <v>6.8227361998681033</v>
      </c>
    </row>
    <row r="579" spans="1:16" x14ac:dyDescent="0.35">
      <c r="A579">
        <v>578</v>
      </c>
      <c r="B579" t="s">
        <v>766</v>
      </c>
      <c r="C579" t="s">
        <v>11</v>
      </c>
      <c r="D579" t="s">
        <v>428</v>
      </c>
      <c r="E579" t="s">
        <v>428</v>
      </c>
      <c r="F579" t="s">
        <v>765</v>
      </c>
      <c r="G579">
        <v>2008</v>
      </c>
      <c r="H579" t="str">
        <f t="shared" ref="H579:H642" si="36">+UPPER(TEXT(I579,"MMM"))</f>
        <v>DIC</v>
      </c>
      <c r="I579" s="1">
        <f t="shared" ref="I579:I642" si="37">+VALUE(CONCATENATE("01-",C579,"-",G579))</f>
        <v>39783</v>
      </c>
      <c r="K579" s="2">
        <v>2.7</v>
      </c>
      <c r="L579" s="2" cm="1">
        <f t="array" ref="L579">+_xlfn.XLOOKUP(G579,'Variazioni mese finale'!A$7:A$81,_xlfn.XLOOKUP(H579,'Variazioni mese finale'!B$6:M$6,'Variazioni mese finale'!$B$7:$M$81))</f>
        <v>1.1419999999999999</v>
      </c>
      <c r="M579" s="6">
        <f t="shared" ref="M579:M642" si="38">+L579*K579</f>
        <v>3.0834000000000001</v>
      </c>
      <c r="N579" s="2">
        <f>+M579*IFERROR(VLOOKUP(G579,DISPINCOECD,4,FALSE)/VLOOKUP(G$412,DISPINCOECD,4,FALSE),1)</f>
        <v>5.808879850468271</v>
      </c>
      <c r="O579" s="2">
        <f>+K579*VLOOKUP(G579,'Indice consumi'!A$2:G$162,7,FALSE)</f>
        <v>13.37874588174776</v>
      </c>
      <c r="P579" s="2">
        <f>+K579*VLOOKUP(I579,PaperPulpPrice[#All],3,FALSE)/VLOOKUP(I$2,PaperPulpPrice[#All],3,FALSE)</f>
        <v>7.1076208262811393</v>
      </c>
    </row>
    <row r="580" spans="1:16" x14ac:dyDescent="0.35">
      <c r="A580">
        <v>579</v>
      </c>
      <c r="B580" t="s">
        <v>767</v>
      </c>
      <c r="C580" t="s">
        <v>22</v>
      </c>
      <c r="D580" t="s">
        <v>428</v>
      </c>
      <c r="E580" t="s">
        <v>428</v>
      </c>
      <c r="F580" t="s">
        <v>768</v>
      </c>
      <c r="G580">
        <v>2009</v>
      </c>
      <c r="H580" t="str">
        <f t="shared" si="36"/>
        <v>GEN</v>
      </c>
      <c r="I580" s="1">
        <f t="shared" si="37"/>
        <v>39814</v>
      </c>
      <c r="K580" s="2">
        <v>2.7</v>
      </c>
      <c r="L580" s="2" cm="1">
        <f t="array" ref="L580">+_xlfn.XLOOKUP(G580,'Variazioni mese finale'!A$7:A$81,_xlfn.XLOOKUP(H580,'Variazioni mese finale'!B$6:M$6,'Variazioni mese finale'!$B$7:$M$81))</f>
        <v>1.145</v>
      </c>
      <c r="M580" s="6">
        <f t="shared" si="38"/>
        <v>3.0915000000000004</v>
      </c>
      <c r="N580" s="2">
        <f>+M580*IFERROR(VLOOKUP(G580,DISPINCOECD,4,FALSE)/VLOOKUP(G$412,DISPINCOECD,4,FALSE),1)</f>
        <v>5.3860550185541287</v>
      </c>
      <c r="O580" s="2">
        <f>+K580*VLOOKUP(G580,'Indice consumi'!A$2:G$162,7,FALSE)</f>
        <v>12.905156011034995</v>
      </c>
      <c r="P580" s="2">
        <f>+K580*VLOOKUP(I580,PaperPulpPrice[#All],3,FALSE)/VLOOKUP(I$2,PaperPulpPrice[#All],3,FALSE)</f>
        <v>6.7196553489162589</v>
      </c>
    </row>
    <row r="581" spans="1:16" x14ac:dyDescent="0.35">
      <c r="A581">
        <v>580</v>
      </c>
      <c r="B581" t="s">
        <v>769</v>
      </c>
      <c r="C581" t="s">
        <v>14</v>
      </c>
      <c r="D581" t="s">
        <v>428</v>
      </c>
      <c r="E581" t="s">
        <v>428</v>
      </c>
      <c r="F581" t="s">
        <v>768</v>
      </c>
      <c r="G581">
        <v>2009</v>
      </c>
      <c r="H581" t="str">
        <f t="shared" si="36"/>
        <v>FEB</v>
      </c>
      <c r="I581" s="1">
        <f t="shared" si="37"/>
        <v>39845</v>
      </c>
      <c r="K581" s="2">
        <v>2.7</v>
      </c>
      <c r="L581" s="2" cm="1">
        <f t="array" ref="L581">+_xlfn.XLOOKUP(G581,'Variazioni mese finale'!A$7:A$81,_xlfn.XLOOKUP(H581,'Variazioni mese finale'!B$6:M$6,'Variazioni mese finale'!$B$7:$M$81))</f>
        <v>1.1419999999999999</v>
      </c>
      <c r="M581" s="6">
        <f t="shared" si="38"/>
        <v>3.0834000000000001</v>
      </c>
      <c r="N581" s="2">
        <f>+M581*IFERROR(VLOOKUP(G581,DISPINCOECD,4,FALSE)/VLOOKUP(G$412,DISPINCOECD,4,FALSE),1)</f>
        <v>5.3719430840076985</v>
      </c>
      <c r="O581" s="2">
        <f>+K581*VLOOKUP(G581,'Indice consumi'!A$2:G$162,7,FALSE)</f>
        <v>12.905156011034995</v>
      </c>
      <c r="P581" s="2">
        <f>+K581*VLOOKUP(I581,PaperPulpPrice[#All],3,FALSE)/VLOOKUP(I$2,PaperPulpPrice[#All],3,FALSE)</f>
        <v>6.3453760546222497</v>
      </c>
    </row>
    <row r="582" spans="1:16" x14ac:dyDescent="0.35">
      <c r="A582">
        <v>581</v>
      </c>
      <c r="B582" t="s">
        <v>770</v>
      </c>
      <c r="C582" t="s">
        <v>24</v>
      </c>
      <c r="D582" t="s">
        <v>739</v>
      </c>
      <c r="E582" t="s">
        <v>739</v>
      </c>
      <c r="F582" t="s">
        <v>692</v>
      </c>
      <c r="G582">
        <v>2009</v>
      </c>
      <c r="H582" t="str">
        <f t="shared" si="36"/>
        <v>MAR</v>
      </c>
      <c r="I582" s="1">
        <f t="shared" si="37"/>
        <v>39873</v>
      </c>
      <c r="K582" s="2">
        <v>2.7</v>
      </c>
      <c r="L582" s="2" cm="1">
        <f t="array" ref="L582">+_xlfn.XLOOKUP(G582,'Variazioni mese finale'!A$7:A$81,_xlfn.XLOOKUP(H582,'Variazioni mese finale'!B$6:M$6,'Variazioni mese finale'!$B$7:$M$81))</f>
        <v>1.1419999999999999</v>
      </c>
      <c r="M582" s="6">
        <f t="shared" si="38"/>
        <v>3.0834000000000001</v>
      </c>
      <c r="N582" s="2">
        <f>+M582*IFERROR(VLOOKUP(G582,DISPINCOECD,4,FALSE)/VLOOKUP(G$412,DISPINCOECD,4,FALSE),1)</f>
        <v>5.3719430840076985</v>
      </c>
      <c r="O582" s="2">
        <f>+K582*VLOOKUP(G582,'Indice consumi'!A$2:G$162,7,FALSE)</f>
        <v>12.905156011034995</v>
      </c>
      <c r="P582" s="2">
        <f>+K582*VLOOKUP(I582,PaperPulpPrice[#All],3,FALSE)/VLOOKUP(I$2,PaperPulpPrice[#All],3,FALSE)</f>
        <v>6.4056384250461553</v>
      </c>
    </row>
    <row r="583" spans="1:16" x14ac:dyDescent="0.35">
      <c r="A583">
        <v>582</v>
      </c>
      <c r="B583" t="s">
        <v>771</v>
      </c>
      <c r="C583" t="s">
        <v>16</v>
      </c>
      <c r="D583" t="s">
        <v>739</v>
      </c>
      <c r="E583" t="s">
        <v>739</v>
      </c>
      <c r="F583" t="s">
        <v>713</v>
      </c>
      <c r="G583">
        <v>2009</v>
      </c>
      <c r="H583" t="str">
        <f t="shared" si="36"/>
        <v>APR</v>
      </c>
      <c r="I583" s="1">
        <f t="shared" si="37"/>
        <v>39904</v>
      </c>
      <c r="K583" s="2">
        <v>2.7</v>
      </c>
      <c r="L583" s="2" cm="1">
        <f t="array" ref="L583">+_xlfn.XLOOKUP(G583,'Variazioni mese finale'!A$7:A$81,_xlfn.XLOOKUP(H583,'Variazioni mese finale'!B$6:M$6,'Variazioni mese finale'!$B$7:$M$81))</f>
        <v>1.1399999999999999</v>
      </c>
      <c r="M583" s="6">
        <f t="shared" si="38"/>
        <v>3.0779999999999998</v>
      </c>
      <c r="N583" s="2">
        <f>+M583*IFERROR(VLOOKUP(G583,DISPINCOECD,4,FALSE)/VLOOKUP(G$412,DISPINCOECD,4,FALSE),1)</f>
        <v>5.3625351276434108</v>
      </c>
      <c r="O583" s="2">
        <f>+K583*VLOOKUP(G583,'Indice consumi'!A$2:G$162,7,FALSE)</f>
        <v>12.905156011034995</v>
      </c>
      <c r="P583" s="2">
        <f>+K583*VLOOKUP(I583,PaperPulpPrice[#All],3,FALSE)/VLOOKUP(I$2,PaperPulpPrice[#All],3,FALSE)</f>
        <v>6.3007610612553657</v>
      </c>
    </row>
    <row r="584" spans="1:16" x14ac:dyDescent="0.35">
      <c r="A584">
        <v>583</v>
      </c>
      <c r="B584" t="s">
        <v>772</v>
      </c>
      <c r="C584" t="s">
        <v>27</v>
      </c>
      <c r="D584" t="s">
        <v>428</v>
      </c>
      <c r="E584" t="s">
        <v>428</v>
      </c>
      <c r="F584" t="s">
        <v>773</v>
      </c>
      <c r="G584">
        <v>2009</v>
      </c>
      <c r="H584" t="str">
        <f t="shared" si="36"/>
        <v>MAG</v>
      </c>
      <c r="I584" s="1">
        <f t="shared" si="37"/>
        <v>39934</v>
      </c>
      <c r="K584" s="2">
        <v>2.7</v>
      </c>
      <c r="L584" s="2" cm="1">
        <f t="array" ref="L584">+_xlfn.XLOOKUP(G584,'Variazioni mese finale'!A$7:A$81,_xlfn.XLOOKUP(H584,'Variazioni mese finale'!B$6:M$6,'Variazioni mese finale'!$B$7:$M$81))</f>
        <v>1.137</v>
      </c>
      <c r="M584" s="6">
        <f t="shared" si="38"/>
        <v>3.0699000000000001</v>
      </c>
      <c r="N584" s="2">
        <f>+M584*IFERROR(VLOOKUP(G584,DISPINCOECD,4,FALSE)/VLOOKUP(G$412,DISPINCOECD,4,FALSE),1)</f>
        <v>5.3484231930969814</v>
      </c>
      <c r="O584" s="2">
        <f>+K584*VLOOKUP(G584,'Indice consumi'!A$2:G$162,7,FALSE)</f>
        <v>12.905156011034995</v>
      </c>
      <c r="P584" s="2">
        <f>+K584*VLOOKUP(I584,PaperPulpPrice[#All],3,FALSE)/VLOOKUP(I$2,PaperPulpPrice[#All],3,FALSE)</f>
        <v>6.3275173919676693</v>
      </c>
    </row>
    <row r="585" spans="1:16" x14ac:dyDescent="0.35">
      <c r="A585">
        <v>584</v>
      </c>
      <c r="B585" t="s">
        <v>774</v>
      </c>
      <c r="C585" t="s">
        <v>18</v>
      </c>
      <c r="D585" t="s">
        <v>428</v>
      </c>
      <c r="E585" t="s">
        <v>428</v>
      </c>
      <c r="F585" t="s">
        <v>773</v>
      </c>
      <c r="G585">
        <v>2009</v>
      </c>
      <c r="H585" t="str">
        <f t="shared" si="36"/>
        <v>GIU</v>
      </c>
      <c r="I585" s="1">
        <f t="shared" si="37"/>
        <v>39965</v>
      </c>
      <c r="K585" s="2">
        <v>2.7</v>
      </c>
      <c r="L585" s="2" cm="1">
        <f t="array" ref="L585">+_xlfn.XLOOKUP(G585,'Variazioni mese finale'!A$7:A$81,_xlfn.XLOOKUP(H585,'Variazioni mese finale'!B$6:M$6,'Variazioni mese finale'!$B$7:$M$81))</f>
        <v>1.1359999999999999</v>
      </c>
      <c r="M585" s="6">
        <f t="shared" si="38"/>
        <v>3.0672000000000001</v>
      </c>
      <c r="N585" s="2">
        <f>+M585*IFERROR(VLOOKUP(G585,DISPINCOECD,4,FALSE)/VLOOKUP(G$412,DISPINCOECD,4,FALSE),1)</f>
        <v>5.343719214914838</v>
      </c>
      <c r="O585" s="2">
        <f>+K585*VLOOKUP(G585,'Indice consumi'!A$2:G$162,7,FALSE)</f>
        <v>12.905156011034995</v>
      </c>
      <c r="P585" s="2">
        <f>+K585*VLOOKUP(I585,PaperPulpPrice[#All],3,FALSE)/VLOOKUP(I$2,PaperPulpPrice[#All],3,FALSE)</f>
        <v>6.3980474052944301</v>
      </c>
    </row>
    <row r="586" spans="1:16" x14ac:dyDescent="0.35">
      <c r="A586">
        <v>585</v>
      </c>
      <c r="B586" t="s">
        <v>775</v>
      </c>
      <c r="C586" t="s">
        <v>30</v>
      </c>
      <c r="D586" t="s">
        <v>776</v>
      </c>
      <c r="E586" t="s">
        <v>776</v>
      </c>
      <c r="F586" t="s">
        <v>403</v>
      </c>
      <c r="G586">
        <v>2009</v>
      </c>
      <c r="H586" t="str">
        <f t="shared" si="36"/>
        <v>LUG</v>
      </c>
      <c r="I586" s="1">
        <f t="shared" si="37"/>
        <v>39995</v>
      </c>
      <c r="K586" s="2">
        <v>2.7</v>
      </c>
      <c r="L586" s="2" cm="1">
        <f t="array" ref="L586">+_xlfn.XLOOKUP(G586,'Variazioni mese finale'!A$7:A$81,_xlfn.XLOOKUP(H586,'Variazioni mese finale'!B$6:M$6,'Variazioni mese finale'!$B$7:$M$81))</f>
        <v>1.1359999999999999</v>
      </c>
      <c r="M586" s="6">
        <f t="shared" si="38"/>
        <v>3.0672000000000001</v>
      </c>
      <c r="N586" s="2">
        <f>+M586*IFERROR(VLOOKUP(G586,DISPINCOECD,4,FALSE)/VLOOKUP(G$412,DISPINCOECD,4,FALSE),1)</f>
        <v>5.343719214914838</v>
      </c>
      <c r="O586" s="2">
        <f>+K586*VLOOKUP(G586,'Indice consumi'!A$2:G$162,7,FALSE)</f>
        <v>12.905156011034995</v>
      </c>
      <c r="P586" s="2">
        <f>+K586*VLOOKUP(I586,PaperPulpPrice[#All],3,FALSE)/VLOOKUP(I$2,PaperPulpPrice[#All],3,FALSE)</f>
        <v>6.4531905161563641</v>
      </c>
    </row>
    <row r="587" spans="1:16" x14ac:dyDescent="0.35">
      <c r="A587">
        <v>586</v>
      </c>
      <c r="B587" t="s">
        <v>777</v>
      </c>
      <c r="C587" t="s">
        <v>50</v>
      </c>
      <c r="D587" t="s">
        <v>776</v>
      </c>
      <c r="E587" t="s">
        <v>776</v>
      </c>
      <c r="F587" t="s">
        <v>403</v>
      </c>
      <c r="G587">
        <v>2009</v>
      </c>
      <c r="H587" t="str">
        <f t="shared" si="36"/>
        <v>AGO</v>
      </c>
      <c r="I587" s="1">
        <f t="shared" si="37"/>
        <v>40026</v>
      </c>
      <c r="K587" s="2">
        <v>2.7</v>
      </c>
      <c r="L587" s="2" cm="1">
        <f t="array" ref="L587">+_xlfn.XLOOKUP(G587,'Variazioni mese finale'!A$7:A$81,_xlfn.XLOOKUP(H587,'Variazioni mese finale'!B$6:M$6,'Variazioni mese finale'!$B$7:$M$81))</f>
        <v>1.1319999999999999</v>
      </c>
      <c r="M587" s="6">
        <f t="shared" si="38"/>
        <v>3.0564</v>
      </c>
      <c r="N587" s="2">
        <f>+M587*IFERROR(VLOOKUP(G587,DISPINCOECD,4,FALSE)/VLOOKUP(G$412,DISPINCOECD,4,FALSE),1)</f>
        <v>5.3249033021862644</v>
      </c>
      <c r="O587" s="2">
        <f>+K587*VLOOKUP(G587,'Indice consumi'!A$2:G$162,7,FALSE)</f>
        <v>12.905156011034995</v>
      </c>
      <c r="P587" s="2">
        <f>+K587*VLOOKUP(I587,PaperPulpPrice[#All],3,FALSE)/VLOOKUP(I$2,PaperPulpPrice[#All],3,FALSE)</f>
        <v>6.6458573325700954</v>
      </c>
    </row>
    <row r="588" spans="1:16" x14ac:dyDescent="0.35">
      <c r="A588">
        <v>587</v>
      </c>
      <c r="B588" t="s">
        <v>778</v>
      </c>
      <c r="C588" t="s">
        <v>20</v>
      </c>
      <c r="D588" t="s">
        <v>382</v>
      </c>
      <c r="E588" t="s">
        <v>382</v>
      </c>
      <c r="F588" t="s">
        <v>616</v>
      </c>
      <c r="G588">
        <v>2009</v>
      </c>
      <c r="H588" t="str">
        <f t="shared" si="36"/>
        <v>SET</v>
      </c>
      <c r="I588" s="1">
        <f t="shared" si="37"/>
        <v>40057</v>
      </c>
      <c r="K588" s="2">
        <v>2.7</v>
      </c>
      <c r="L588" s="2" cm="1">
        <f t="array" ref="L588">+_xlfn.XLOOKUP(G588,'Variazioni mese finale'!A$7:A$81,_xlfn.XLOOKUP(H588,'Variazioni mese finale'!B$6:M$6,'Variazioni mese finale'!$B$7:$M$81))</f>
        <v>1.135</v>
      </c>
      <c r="M588" s="6">
        <f t="shared" si="38"/>
        <v>3.0645000000000002</v>
      </c>
      <c r="N588" s="2">
        <f>+M588*IFERROR(VLOOKUP(G588,DISPINCOECD,4,FALSE)/VLOOKUP(G$412,DISPINCOECD,4,FALSE),1)</f>
        <v>5.3390152367326946</v>
      </c>
      <c r="O588" s="2">
        <f>+K588*VLOOKUP(G588,'Indice consumi'!A$2:G$162,7,FALSE)</f>
        <v>12.905156011034995</v>
      </c>
      <c r="P588" s="2">
        <f>+K588*VLOOKUP(I588,PaperPulpPrice[#All],3,FALSE)/VLOOKUP(I$2,PaperPulpPrice[#All],3,FALSE)</f>
        <v>6.9698482506450778</v>
      </c>
    </row>
    <row r="589" spans="1:16" x14ac:dyDescent="0.35">
      <c r="A589">
        <v>588</v>
      </c>
      <c r="B589" t="s">
        <v>779</v>
      </c>
      <c r="C589" t="s">
        <v>7</v>
      </c>
      <c r="D589" t="s">
        <v>382</v>
      </c>
      <c r="E589" t="s">
        <v>382</v>
      </c>
      <c r="F589" t="s">
        <v>616</v>
      </c>
      <c r="G589">
        <v>2009</v>
      </c>
      <c r="H589" t="str">
        <f t="shared" si="36"/>
        <v>OTT</v>
      </c>
      <c r="I589" s="1">
        <f t="shared" si="37"/>
        <v>40087</v>
      </c>
      <c r="K589" s="2">
        <v>2.7</v>
      </c>
      <c r="L589" s="2" cm="1">
        <f t="array" ref="L589">+_xlfn.XLOOKUP(G589,'Variazioni mese finale'!A$7:A$81,_xlfn.XLOOKUP(H589,'Variazioni mese finale'!B$6:M$6,'Variazioni mese finale'!$B$7:$M$81))</f>
        <v>1.1339999999999999</v>
      </c>
      <c r="M589" s="6">
        <f t="shared" si="38"/>
        <v>3.0617999999999999</v>
      </c>
      <c r="N589" s="2">
        <f>+M589*IFERROR(VLOOKUP(G589,DISPINCOECD,4,FALSE)/VLOOKUP(G$412,DISPINCOECD,4,FALSE),1)</f>
        <v>5.3343112585505512</v>
      </c>
      <c r="O589" s="2">
        <f>+K589*VLOOKUP(G589,'Indice consumi'!A$2:G$162,7,FALSE)</f>
        <v>12.905156011034995</v>
      </c>
      <c r="P589" s="2">
        <f>+K589*VLOOKUP(I589,PaperPulpPrice[#All],3,FALSE)/VLOOKUP(I$2,PaperPulpPrice[#All],3,FALSE)</f>
        <v>7.2156399579039228</v>
      </c>
    </row>
    <row r="590" spans="1:16" x14ac:dyDescent="0.35">
      <c r="A590">
        <v>589</v>
      </c>
      <c r="B590" t="s">
        <v>780</v>
      </c>
      <c r="C590" t="s">
        <v>33</v>
      </c>
      <c r="D590" t="s">
        <v>382</v>
      </c>
      <c r="E590" t="s">
        <v>382</v>
      </c>
      <c r="F590" t="s">
        <v>743</v>
      </c>
      <c r="G590">
        <v>2009</v>
      </c>
      <c r="H590" t="str">
        <f t="shared" si="36"/>
        <v>NOV</v>
      </c>
      <c r="I590" s="1">
        <f t="shared" si="37"/>
        <v>40118</v>
      </c>
      <c r="K590" s="2">
        <v>2.7</v>
      </c>
      <c r="L590" s="2" cm="1">
        <f t="array" ref="L590">+_xlfn.XLOOKUP(G590,'Variazioni mese finale'!A$7:A$81,_xlfn.XLOOKUP(H590,'Variazioni mese finale'!B$6:M$6,'Variazioni mese finale'!$B$7:$M$81))</f>
        <v>1.133</v>
      </c>
      <c r="M590" s="6">
        <f t="shared" si="38"/>
        <v>3.0591000000000004</v>
      </c>
      <c r="N590" s="2">
        <f>+M590*IFERROR(VLOOKUP(G590,DISPINCOECD,4,FALSE)/VLOOKUP(G$412,DISPINCOECD,4,FALSE),1)</f>
        <v>5.3296072803684087</v>
      </c>
      <c r="O590" s="2">
        <f>+K590*VLOOKUP(G590,'Indice consumi'!A$2:G$162,7,FALSE)</f>
        <v>12.905156011034995</v>
      </c>
      <c r="P590" s="2">
        <f>+K590*VLOOKUP(I590,PaperPulpPrice[#All],3,FALSE)/VLOOKUP(I$2,PaperPulpPrice[#All],3,FALSE)</f>
        <v>7.5079260101966874</v>
      </c>
    </row>
    <row r="591" spans="1:16" x14ac:dyDescent="0.35">
      <c r="A591">
        <v>590</v>
      </c>
      <c r="B591" t="s">
        <v>781</v>
      </c>
      <c r="C591" t="s">
        <v>11</v>
      </c>
      <c r="D591" t="s">
        <v>382</v>
      </c>
      <c r="E591" t="s">
        <v>382</v>
      </c>
      <c r="F591" t="s">
        <v>743</v>
      </c>
      <c r="G591">
        <v>2009</v>
      </c>
      <c r="H591" t="str">
        <f t="shared" si="36"/>
        <v>DIC</v>
      </c>
      <c r="I591" s="1">
        <f t="shared" si="37"/>
        <v>40148</v>
      </c>
      <c r="K591" s="2">
        <v>2.7</v>
      </c>
      <c r="L591" s="2" cm="1">
        <f t="array" ref="L591">+_xlfn.XLOOKUP(G591,'Variazioni mese finale'!A$7:A$81,_xlfn.XLOOKUP(H591,'Variazioni mese finale'!B$6:M$6,'Variazioni mese finale'!$B$7:$M$81))</f>
        <v>1.1319999999999999</v>
      </c>
      <c r="M591" s="6">
        <f t="shared" si="38"/>
        <v>3.0564</v>
      </c>
      <c r="N591" s="2">
        <f>+M591*IFERROR(VLOOKUP(G591,DISPINCOECD,4,FALSE)/VLOOKUP(G$412,DISPINCOECD,4,FALSE),1)</f>
        <v>5.3249033021862644</v>
      </c>
      <c r="O591" s="2">
        <f>+K591*VLOOKUP(G591,'Indice consumi'!A$2:G$162,7,FALSE)</f>
        <v>12.905156011034995</v>
      </c>
      <c r="P591" s="2">
        <f>+K591*VLOOKUP(I591,PaperPulpPrice[#All],3,FALSE)/VLOOKUP(I$2,PaperPulpPrice[#All],3,FALSE)</f>
        <v>7.450405775353742</v>
      </c>
    </row>
    <row r="592" spans="1:16" x14ac:dyDescent="0.35">
      <c r="A592">
        <v>591</v>
      </c>
      <c r="B592" t="s">
        <v>782</v>
      </c>
      <c r="C592" t="s">
        <v>22</v>
      </c>
      <c r="D592" t="s">
        <v>739</v>
      </c>
      <c r="E592" t="s">
        <v>739</v>
      </c>
      <c r="F592" t="s">
        <v>783</v>
      </c>
      <c r="G592">
        <v>2010</v>
      </c>
      <c r="H592" t="str">
        <f t="shared" si="36"/>
        <v>GEN</v>
      </c>
      <c r="I592" s="1">
        <f t="shared" si="37"/>
        <v>40179</v>
      </c>
      <c r="K592" s="2">
        <v>2.7</v>
      </c>
      <c r="L592" s="2" cm="1">
        <f t="array" ref="L592">+_xlfn.XLOOKUP(G592,'Variazioni mese finale'!A$7:A$81,_xlfn.XLOOKUP(H592,'Variazioni mese finale'!B$6:M$6,'Variazioni mese finale'!$B$7:$M$81))</f>
        <v>1.1299999999999999</v>
      </c>
      <c r="M592" s="6">
        <f t="shared" si="38"/>
        <v>3.0509999999999997</v>
      </c>
      <c r="N592" s="2">
        <f>+M592*IFERROR(VLOOKUP(G592,DISPINCOECD,4,FALSE)/VLOOKUP(G$412,DISPINCOECD,4,FALSE),1)</f>
        <v>5.2377739881106917</v>
      </c>
      <c r="O592" s="2">
        <f>+K592*VLOOKUP(G592,'Indice consumi'!A$2:G$162,7,FALSE)</f>
        <v>12.99304658603023</v>
      </c>
      <c r="P592" s="2">
        <f>+K592*VLOOKUP(I592,PaperPulpPrice[#All],3,FALSE)/VLOOKUP(I$2,PaperPulpPrice[#All],3,FALSE)</f>
        <v>7.4185226630438548</v>
      </c>
    </row>
    <row r="593" spans="1:16" x14ac:dyDescent="0.35">
      <c r="A593">
        <v>592</v>
      </c>
      <c r="B593" t="s">
        <v>784</v>
      </c>
      <c r="C593" t="s">
        <v>14</v>
      </c>
      <c r="D593" t="s">
        <v>739</v>
      </c>
      <c r="E593" t="s">
        <v>739</v>
      </c>
      <c r="F593" t="s">
        <v>783</v>
      </c>
      <c r="G593">
        <v>2010</v>
      </c>
      <c r="H593" t="str">
        <f t="shared" si="36"/>
        <v>FEB</v>
      </c>
      <c r="I593" s="1">
        <f t="shared" si="37"/>
        <v>40210</v>
      </c>
      <c r="K593" s="2">
        <v>2.7</v>
      </c>
      <c r="L593" s="2" cm="1">
        <f t="array" ref="L593">+_xlfn.XLOOKUP(G593,'Variazioni mese finale'!A$7:A$81,_xlfn.XLOOKUP(H593,'Variazioni mese finale'!B$6:M$6,'Variazioni mese finale'!$B$7:$M$81))</f>
        <v>1.1279999999999999</v>
      </c>
      <c r="M593" s="6">
        <f t="shared" si="38"/>
        <v>3.0455999999999999</v>
      </c>
      <c r="N593" s="2">
        <f>+M593*IFERROR(VLOOKUP(G593,DISPINCOECD,4,FALSE)/VLOOKUP(G$412,DISPINCOECD,4,FALSE),1)</f>
        <v>5.2285035916715579</v>
      </c>
      <c r="O593" s="2">
        <f>+K593*VLOOKUP(G593,'Indice consumi'!A$2:G$162,7,FALSE)</f>
        <v>12.99304658603023</v>
      </c>
      <c r="P593" s="2">
        <f>+K593*VLOOKUP(I593,PaperPulpPrice[#All],3,FALSE)/VLOOKUP(I$2,PaperPulpPrice[#All],3,FALSE)</f>
        <v>7.3424818264123726</v>
      </c>
    </row>
    <row r="594" spans="1:16" x14ac:dyDescent="0.35">
      <c r="A594">
        <v>593</v>
      </c>
      <c r="B594" t="s">
        <v>785</v>
      </c>
      <c r="C594" t="s">
        <v>24</v>
      </c>
      <c r="D594" t="s">
        <v>428</v>
      </c>
      <c r="E594" t="s">
        <v>428</v>
      </c>
      <c r="F594" t="s">
        <v>700</v>
      </c>
      <c r="G594">
        <v>2010</v>
      </c>
      <c r="H594" t="str">
        <f t="shared" si="36"/>
        <v>MAR</v>
      </c>
      <c r="I594" s="1">
        <f t="shared" si="37"/>
        <v>40238</v>
      </c>
      <c r="K594" s="2">
        <v>2.7</v>
      </c>
      <c r="L594" s="2" cm="1">
        <f t="array" ref="L594">+_xlfn.XLOOKUP(G594,'Variazioni mese finale'!A$7:A$81,_xlfn.XLOOKUP(H594,'Variazioni mese finale'!B$6:M$6,'Variazioni mese finale'!$B$7:$M$81))</f>
        <v>1.1259999999999999</v>
      </c>
      <c r="M594" s="6">
        <f t="shared" si="38"/>
        <v>3.0402</v>
      </c>
      <c r="N594" s="2">
        <f>+M594*IFERROR(VLOOKUP(G594,DISPINCOECD,4,FALSE)/VLOOKUP(G$412,DISPINCOECD,4,FALSE),1)</f>
        <v>5.2192331952324249</v>
      </c>
      <c r="O594" s="2">
        <f>+K594*VLOOKUP(G594,'Indice consumi'!A$2:G$162,7,FALSE)</f>
        <v>12.99304658603023</v>
      </c>
      <c r="P594" s="2">
        <f>+K594*VLOOKUP(I594,PaperPulpPrice[#All],3,FALSE)/VLOOKUP(I$2,PaperPulpPrice[#All],3,FALSE)</f>
        <v>7.4148144602138268</v>
      </c>
    </row>
    <row r="595" spans="1:16" x14ac:dyDescent="0.35">
      <c r="A595">
        <v>594</v>
      </c>
      <c r="B595" t="s">
        <v>786</v>
      </c>
      <c r="C595" t="s">
        <v>16</v>
      </c>
      <c r="D595" t="s">
        <v>428</v>
      </c>
      <c r="E595" t="s">
        <v>428</v>
      </c>
      <c r="F595" t="s">
        <v>700</v>
      </c>
      <c r="G595">
        <v>2010</v>
      </c>
      <c r="H595" t="str">
        <f t="shared" si="36"/>
        <v>APR</v>
      </c>
      <c r="I595" s="1">
        <f t="shared" si="37"/>
        <v>40269</v>
      </c>
      <c r="K595" s="2">
        <v>2.7</v>
      </c>
      <c r="L595" s="2" cm="1">
        <f t="array" ref="L595">+_xlfn.XLOOKUP(G595,'Variazioni mese finale'!A$7:A$81,_xlfn.XLOOKUP(H595,'Variazioni mese finale'!B$6:M$6,'Variazioni mese finale'!$B$7:$M$81))</f>
        <v>1.1220000000000001</v>
      </c>
      <c r="M595" s="6">
        <f t="shared" si="38"/>
        <v>3.0294000000000003</v>
      </c>
      <c r="N595" s="2">
        <f>+M595*IFERROR(VLOOKUP(G595,DISPINCOECD,4,FALSE)/VLOOKUP(G$412,DISPINCOECD,4,FALSE),1)</f>
        <v>5.2006924023541572</v>
      </c>
      <c r="O595" s="2">
        <f>+K595*VLOOKUP(G595,'Indice consumi'!A$2:G$162,7,FALSE)</f>
        <v>12.99304658603023</v>
      </c>
      <c r="P595" s="2">
        <f>+K595*VLOOKUP(I595,PaperPulpPrice[#All],3,FALSE)/VLOOKUP(I$2,PaperPulpPrice[#All],3,FALSE)</f>
        <v>7.5585521386729235</v>
      </c>
    </row>
    <row r="596" spans="1:16" x14ac:dyDescent="0.35">
      <c r="A596">
        <v>595</v>
      </c>
      <c r="B596" t="s">
        <v>787</v>
      </c>
      <c r="C596" t="s">
        <v>27</v>
      </c>
      <c r="D596" t="s">
        <v>428</v>
      </c>
      <c r="E596" t="s">
        <v>428</v>
      </c>
      <c r="F596" t="s">
        <v>700</v>
      </c>
      <c r="G596">
        <v>2010</v>
      </c>
      <c r="H596" t="str">
        <f t="shared" si="36"/>
        <v>MAG</v>
      </c>
      <c r="I596" s="1">
        <f t="shared" si="37"/>
        <v>40299</v>
      </c>
      <c r="K596" s="2">
        <v>2.7</v>
      </c>
      <c r="L596" s="2" cm="1">
        <f t="array" ref="L596">+_xlfn.XLOOKUP(G596,'Variazioni mese finale'!A$7:A$81,_xlfn.XLOOKUP(H596,'Variazioni mese finale'!B$6:M$6,'Variazioni mese finale'!$B$7:$M$81))</f>
        <v>1.121</v>
      </c>
      <c r="M596" s="6">
        <f t="shared" si="38"/>
        <v>3.0267000000000004</v>
      </c>
      <c r="N596" s="2">
        <f>+M596*IFERROR(VLOOKUP(G596,DISPINCOECD,4,FALSE)/VLOOKUP(G$412,DISPINCOECD,4,FALSE),1)</f>
        <v>5.1960572041345898</v>
      </c>
      <c r="O596" s="2">
        <f>+K596*VLOOKUP(G596,'Indice consumi'!A$2:G$162,7,FALSE)</f>
        <v>12.99304658603023</v>
      </c>
      <c r="P596" s="2">
        <f>+K596*VLOOKUP(I596,PaperPulpPrice[#All],3,FALSE)/VLOOKUP(I$2,PaperPulpPrice[#All],3,FALSE)</f>
        <v>7.520939003225636</v>
      </c>
    </row>
    <row r="597" spans="1:16" x14ac:dyDescent="0.35">
      <c r="A597">
        <v>596</v>
      </c>
      <c r="B597" t="s">
        <v>788</v>
      </c>
      <c r="C597" t="s">
        <v>18</v>
      </c>
      <c r="D597" t="s">
        <v>382</v>
      </c>
      <c r="E597" t="s">
        <v>382</v>
      </c>
      <c r="F597" t="s">
        <v>613</v>
      </c>
      <c r="G597">
        <v>2010</v>
      </c>
      <c r="H597" t="str">
        <f t="shared" si="36"/>
        <v>GIU</v>
      </c>
      <c r="I597" s="1">
        <f t="shared" si="37"/>
        <v>40330</v>
      </c>
      <c r="K597" s="2">
        <v>2.7</v>
      </c>
      <c r="L597" s="2" cm="1">
        <f t="array" ref="L597">+_xlfn.XLOOKUP(G597,'Variazioni mese finale'!A$7:A$81,_xlfn.XLOOKUP(H597,'Variazioni mese finale'!B$6:M$6,'Variazioni mese finale'!$B$7:$M$81))</f>
        <v>1.121</v>
      </c>
      <c r="M597" s="6">
        <f t="shared" si="38"/>
        <v>3.0267000000000004</v>
      </c>
      <c r="N597" s="2">
        <f>+M597*IFERROR(VLOOKUP(G597,DISPINCOECD,4,FALSE)/VLOOKUP(G$412,DISPINCOECD,4,FALSE),1)</f>
        <v>5.1960572041345898</v>
      </c>
      <c r="O597" s="2">
        <f>+K597*VLOOKUP(G597,'Indice consumi'!A$2:G$162,7,FALSE)</f>
        <v>12.99304658603023</v>
      </c>
      <c r="P597" s="2">
        <f>+K597*VLOOKUP(I597,PaperPulpPrice[#All],3,FALSE)/VLOOKUP(I$2,PaperPulpPrice[#All],3,FALSE)</f>
        <v>7.6488065045044857</v>
      </c>
    </row>
    <row r="598" spans="1:16" x14ac:dyDescent="0.35">
      <c r="A598">
        <v>597</v>
      </c>
      <c r="B598" t="s">
        <v>789</v>
      </c>
      <c r="C598" t="s">
        <v>30</v>
      </c>
      <c r="D598" t="s">
        <v>382</v>
      </c>
      <c r="E598" t="s">
        <v>382</v>
      </c>
      <c r="F598" t="s">
        <v>613</v>
      </c>
      <c r="G598">
        <v>2010</v>
      </c>
      <c r="H598" t="str">
        <f t="shared" si="36"/>
        <v>LUG</v>
      </c>
      <c r="I598" s="1">
        <f t="shared" si="37"/>
        <v>40360</v>
      </c>
      <c r="K598" s="2">
        <v>2.7</v>
      </c>
      <c r="L598" s="2" cm="1">
        <f t="array" ref="L598">+_xlfn.XLOOKUP(G598,'Variazioni mese finale'!A$7:A$81,_xlfn.XLOOKUP(H598,'Variazioni mese finale'!B$6:M$6,'Variazioni mese finale'!$B$7:$M$81))</f>
        <v>1.117</v>
      </c>
      <c r="M598" s="6">
        <f t="shared" si="38"/>
        <v>3.0159000000000002</v>
      </c>
      <c r="N598" s="2">
        <f>+M598*IFERROR(VLOOKUP(G598,DISPINCOECD,4,FALSE)/VLOOKUP(G$412,DISPINCOECD,4,FALSE),1)</f>
        <v>5.1775164112563221</v>
      </c>
      <c r="O598" s="2">
        <f>+K598*VLOOKUP(G598,'Indice consumi'!A$2:G$162,7,FALSE)</f>
        <v>12.99304658603023</v>
      </c>
      <c r="P598" s="2">
        <f>+K598*VLOOKUP(I598,PaperPulpPrice[#All],3,FALSE)/VLOOKUP(I$2,PaperPulpPrice[#All],3,FALSE)</f>
        <v>8.0498542804914006</v>
      </c>
    </row>
    <row r="599" spans="1:16" x14ac:dyDescent="0.35">
      <c r="A599">
        <v>598</v>
      </c>
      <c r="B599" t="s">
        <v>790</v>
      </c>
      <c r="C599" t="s">
        <v>50</v>
      </c>
      <c r="D599" t="s">
        <v>791</v>
      </c>
      <c r="E599" t="s">
        <v>791</v>
      </c>
      <c r="F599" t="s">
        <v>792</v>
      </c>
      <c r="G599">
        <v>2010</v>
      </c>
      <c r="H599" t="str">
        <f t="shared" si="36"/>
        <v>AGO</v>
      </c>
      <c r="I599" s="1">
        <f t="shared" si="37"/>
        <v>40391</v>
      </c>
      <c r="K599" s="2">
        <v>2.7</v>
      </c>
      <c r="L599" s="2" cm="1">
        <f t="array" ref="L599">+_xlfn.XLOOKUP(G599,'Variazioni mese finale'!A$7:A$81,_xlfn.XLOOKUP(H599,'Variazioni mese finale'!B$6:M$6,'Variazioni mese finale'!$B$7:$M$81))</f>
        <v>1.1140000000000001</v>
      </c>
      <c r="M599" s="6">
        <f t="shared" si="38"/>
        <v>3.0078000000000005</v>
      </c>
      <c r="N599" s="2">
        <f>+M599*IFERROR(VLOOKUP(G599,DISPINCOECD,4,FALSE)/VLOOKUP(G$412,DISPINCOECD,4,FALSE),1)</f>
        <v>5.1636108165976218</v>
      </c>
      <c r="O599" s="2">
        <f>+K599*VLOOKUP(G599,'Indice consumi'!A$2:G$162,7,FALSE)</f>
        <v>12.99304658603023</v>
      </c>
      <c r="P599" s="2">
        <f>+K599*VLOOKUP(I599,PaperPulpPrice[#All],3,FALSE)/VLOOKUP(I$2,PaperPulpPrice[#All],3,FALSE)</f>
        <v>8.165450609321832</v>
      </c>
    </row>
    <row r="600" spans="1:16" x14ac:dyDescent="0.35">
      <c r="A600">
        <v>599</v>
      </c>
      <c r="B600" t="s">
        <v>793</v>
      </c>
      <c r="C600" t="s">
        <v>20</v>
      </c>
      <c r="D600" t="s">
        <v>791</v>
      </c>
      <c r="E600" t="s">
        <v>791</v>
      </c>
      <c r="F600" t="s">
        <v>758</v>
      </c>
      <c r="G600">
        <v>2010</v>
      </c>
      <c r="H600" t="str">
        <f t="shared" si="36"/>
        <v>SET</v>
      </c>
      <c r="I600" s="1">
        <f t="shared" si="37"/>
        <v>40422</v>
      </c>
      <c r="K600" s="2">
        <v>2.7</v>
      </c>
      <c r="L600" s="2" cm="1">
        <f t="array" ref="L600">+_xlfn.XLOOKUP(G600,'Variazioni mese finale'!A$7:A$81,_xlfn.XLOOKUP(H600,'Variazioni mese finale'!B$6:M$6,'Variazioni mese finale'!$B$7:$M$81))</f>
        <v>1.1180000000000001</v>
      </c>
      <c r="M600" s="6">
        <f t="shared" si="38"/>
        <v>3.0186000000000006</v>
      </c>
      <c r="N600" s="2">
        <f>+M600*IFERROR(VLOOKUP(G600,DISPINCOECD,4,FALSE)/VLOOKUP(G$412,DISPINCOECD,4,FALSE),1)</f>
        <v>5.1821516094758895</v>
      </c>
      <c r="O600" s="2">
        <f>+K600*VLOOKUP(G600,'Indice consumi'!A$2:G$162,7,FALSE)</f>
        <v>12.99304658603023</v>
      </c>
      <c r="P600" s="2">
        <f>+K600*VLOOKUP(I600,PaperPulpPrice[#All],3,FALSE)/VLOOKUP(I$2,PaperPulpPrice[#All],3,FALSE)</f>
        <v>8.3882909143614803</v>
      </c>
    </row>
    <row r="601" spans="1:16" x14ac:dyDescent="0.35">
      <c r="A601">
        <v>600</v>
      </c>
      <c r="B601" t="s">
        <v>794</v>
      </c>
      <c r="C601" t="s">
        <v>7</v>
      </c>
      <c r="D601" t="s">
        <v>428</v>
      </c>
      <c r="E601" t="s">
        <v>428</v>
      </c>
      <c r="F601" t="s">
        <v>134</v>
      </c>
      <c r="G601">
        <v>2010</v>
      </c>
      <c r="H601" t="str">
        <f t="shared" si="36"/>
        <v>OTT</v>
      </c>
      <c r="I601" s="1">
        <f t="shared" si="37"/>
        <v>40452</v>
      </c>
      <c r="K601" s="2">
        <v>2.7</v>
      </c>
      <c r="L601" s="2" cm="1">
        <f t="array" ref="L601">+_xlfn.XLOOKUP(G601,'Variazioni mese finale'!A$7:A$81,_xlfn.XLOOKUP(H601,'Variazioni mese finale'!B$6:M$6,'Variazioni mese finale'!$B$7:$M$81))</f>
        <v>1.115</v>
      </c>
      <c r="M601" s="6">
        <f t="shared" si="38"/>
        <v>3.0105</v>
      </c>
      <c r="N601" s="2">
        <f>+M601*IFERROR(VLOOKUP(G601,DISPINCOECD,4,FALSE)/VLOOKUP(G$412,DISPINCOECD,4,FALSE),1)</f>
        <v>5.1682460148171874</v>
      </c>
      <c r="O601" s="2">
        <f>+K601*VLOOKUP(G601,'Indice consumi'!A$2:G$162,7,FALSE)</f>
        <v>12.99304658603023</v>
      </c>
      <c r="P601" s="2">
        <f>+K601*VLOOKUP(I601,PaperPulpPrice[#All],3,FALSE)/VLOOKUP(I$2,PaperPulpPrice[#All],3,FALSE)</f>
        <v>8.7563206507335583</v>
      </c>
    </row>
    <row r="602" spans="1:16" x14ac:dyDescent="0.35">
      <c r="A602">
        <v>601</v>
      </c>
      <c r="B602" t="s">
        <v>795</v>
      </c>
      <c r="C602" t="s">
        <v>33</v>
      </c>
      <c r="D602" t="s">
        <v>428</v>
      </c>
      <c r="E602" t="s">
        <v>428</v>
      </c>
      <c r="F602" t="s">
        <v>773</v>
      </c>
      <c r="G602">
        <v>2010</v>
      </c>
      <c r="H602" t="str">
        <f t="shared" si="36"/>
        <v>NOV</v>
      </c>
      <c r="I602" s="1">
        <f t="shared" si="37"/>
        <v>40483</v>
      </c>
      <c r="K602" s="2">
        <v>2.7</v>
      </c>
      <c r="L602" s="2" cm="1">
        <f t="array" ref="L602">+_xlfn.XLOOKUP(G602,'Variazioni mese finale'!A$7:A$81,_xlfn.XLOOKUP(H602,'Variazioni mese finale'!B$6:M$6,'Variazioni mese finale'!$B$7:$M$81))</f>
        <v>1.1140000000000001</v>
      </c>
      <c r="M602" s="6">
        <f t="shared" si="38"/>
        <v>3.0078000000000005</v>
      </c>
      <c r="N602" s="2">
        <f>+M602*IFERROR(VLOOKUP(G602,DISPINCOECD,4,FALSE)/VLOOKUP(G$412,DISPINCOECD,4,FALSE),1)</f>
        <v>5.1636108165976218</v>
      </c>
      <c r="O602" s="2">
        <f>+K602*VLOOKUP(G602,'Indice consumi'!A$2:G$162,7,FALSE)</f>
        <v>12.99304658603023</v>
      </c>
      <c r="P602" s="2">
        <f>+K602*VLOOKUP(I602,PaperPulpPrice[#All],3,FALSE)/VLOOKUP(I$2,PaperPulpPrice[#All],3,FALSE)</f>
        <v>8.5192968081999343</v>
      </c>
    </row>
    <row r="603" spans="1:16" x14ac:dyDescent="0.35">
      <c r="A603">
        <v>602</v>
      </c>
      <c r="B603" t="s">
        <v>796</v>
      </c>
      <c r="C603" t="s">
        <v>11</v>
      </c>
      <c r="D603" t="s">
        <v>428</v>
      </c>
      <c r="E603" t="s">
        <v>428</v>
      </c>
      <c r="F603" t="s">
        <v>773</v>
      </c>
      <c r="G603">
        <v>2010</v>
      </c>
      <c r="H603" t="str">
        <f t="shared" si="36"/>
        <v>DIC</v>
      </c>
      <c r="I603" s="1">
        <f t="shared" si="37"/>
        <v>40513</v>
      </c>
      <c r="K603" s="2">
        <v>2.7</v>
      </c>
      <c r="L603" s="2" cm="1">
        <f t="array" ref="L603">+_xlfn.XLOOKUP(G603,'Variazioni mese finale'!A$7:A$81,_xlfn.XLOOKUP(H603,'Variazioni mese finale'!B$6:M$6,'Variazioni mese finale'!$B$7:$M$81))</f>
        <v>1.1100000000000001</v>
      </c>
      <c r="M603" s="6">
        <f t="shared" si="38"/>
        <v>2.9970000000000003</v>
      </c>
      <c r="N603" s="2">
        <f>+M603*IFERROR(VLOOKUP(G603,DISPINCOECD,4,FALSE)/VLOOKUP(G$412,DISPINCOECD,4,FALSE),1)</f>
        <v>5.1450700237193532</v>
      </c>
      <c r="O603" s="2">
        <f>+K603*VLOOKUP(G603,'Indice consumi'!A$2:G$162,7,FALSE)</f>
        <v>12.99304658603023</v>
      </c>
      <c r="P603" s="2">
        <f>+K603*VLOOKUP(I603,PaperPulpPrice[#All],3,FALSE)/VLOOKUP(I$2,PaperPulpPrice[#All],3,FALSE)</f>
        <v>8.2698399408704031</v>
      </c>
    </row>
    <row r="604" spans="1:16" x14ac:dyDescent="0.35">
      <c r="A604">
        <v>603</v>
      </c>
      <c r="B604" t="s">
        <v>797</v>
      </c>
      <c r="C604" t="s">
        <v>22</v>
      </c>
      <c r="D604" t="s">
        <v>428</v>
      </c>
      <c r="E604" t="s">
        <v>428</v>
      </c>
      <c r="F604" t="s">
        <v>798</v>
      </c>
      <c r="G604">
        <v>2011</v>
      </c>
      <c r="H604" t="str">
        <f t="shared" si="36"/>
        <v>GEN</v>
      </c>
      <c r="I604" s="1">
        <f t="shared" si="37"/>
        <v>40544</v>
      </c>
      <c r="K604" s="2">
        <v>2.7</v>
      </c>
      <c r="L604" s="2" cm="1">
        <f t="array" ref="L604">+_xlfn.XLOOKUP(G604,'Variazioni mese finale'!A$7:A$81,_xlfn.XLOOKUP(H604,'Variazioni mese finale'!B$6:M$6,'Variazioni mese finale'!$B$7:$M$81))</f>
        <v>1.1060000000000001</v>
      </c>
      <c r="M604" s="6">
        <f t="shared" si="38"/>
        <v>2.9862000000000006</v>
      </c>
      <c r="N604" s="2">
        <f>+M604*IFERROR(VLOOKUP(G604,DISPINCOECD,4,FALSE)/VLOOKUP(G$412,DISPINCOECD,4,FALSE),1)</f>
        <v>5.4231310975224609</v>
      </c>
      <c r="O604" s="2">
        <f>+K604*VLOOKUP(G604,'Indice consumi'!A$2:G$162,7,FALSE)</f>
        <v>13.013016843297422</v>
      </c>
      <c r="P604" s="2">
        <f>+K604*VLOOKUP(I604,PaperPulpPrice[#All],3,FALSE)/VLOOKUP(I$2,PaperPulpPrice[#All],3,FALSE)</f>
        <v>8.3485777165782658</v>
      </c>
    </row>
    <row r="605" spans="1:16" x14ac:dyDescent="0.35">
      <c r="A605">
        <v>604</v>
      </c>
      <c r="B605" t="s">
        <v>799</v>
      </c>
      <c r="C605" t="s">
        <v>14</v>
      </c>
      <c r="D605" t="s">
        <v>382</v>
      </c>
      <c r="E605" t="s">
        <v>382</v>
      </c>
      <c r="F605" t="s">
        <v>751</v>
      </c>
      <c r="G605">
        <v>2011</v>
      </c>
      <c r="H605" t="str">
        <f t="shared" si="36"/>
        <v>FEB</v>
      </c>
      <c r="I605" s="1">
        <f t="shared" si="37"/>
        <v>40575</v>
      </c>
      <c r="K605" s="2">
        <v>2.7</v>
      </c>
      <c r="L605" s="2" cm="1">
        <f t="array" ref="L605">+_xlfn.XLOOKUP(G605,'Variazioni mese finale'!A$7:A$81,_xlfn.XLOOKUP(H605,'Variazioni mese finale'!B$6:M$6,'Variazioni mese finale'!$B$7:$M$81))</f>
        <v>1.103</v>
      </c>
      <c r="M605" s="6">
        <f t="shared" si="38"/>
        <v>2.9781</v>
      </c>
      <c r="N605" s="2">
        <f>+M605*IFERROR(VLOOKUP(G605,DISPINCOECD,4,FALSE)/VLOOKUP(G$412,DISPINCOECD,4,FALSE),1)</f>
        <v>5.4084209770047682</v>
      </c>
      <c r="O605" s="2">
        <f>+K605*VLOOKUP(G605,'Indice consumi'!A$2:G$162,7,FALSE)</f>
        <v>13.013016843297422</v>
      </c>
      <c r="P605" s="2">
        <f>+K605*VLOOKUP(I605,PaperPulpPrice[#All],3,FALSE)/VLOOKUP(I$2,PaperPulpPrice[#All],3,FALSE)</f>
        <v>8.5556886736599758</v>
      </c>
    </row>
    <row r="606" spans="1:16" x14ac:dyDescent="0.35">
      <c r="A606">
        <v>605</v>
      </c>
      <c r="B606" t="s">
        <v>800</v>
      </c>
      <c r="C606" t="s">
        <v>24</v>
      </c>
      <c r="D606" t="s">
        <v>382</v>
      </c>
      <c r="E606" t="s">
        <v>382</v>
      </c>
      <c r="F606" t="s">
        <v>751</v>
      </c>
      <c r="G606">
        <v>2011</v>
      </c>
      <c r="H606" t="str">
        <f t="shared" si="36"/>
        <v>MAR</v>
      </c>
      <c r="I606" s="1">
        <f t="shared" si="37"/>
        <v>40603</v>
      </c>
      <c r="K606" s="2">
        <v>2.7</v>
      </c>
      <c r="L606" s="2" cm="1">
        <f t="array" ref="L606">+_xlfn.XLOOKUP(G606,'Variazioni mese finale'!A$7:A$81,_xlfn.XLOOKUP(H606,'Variazioni mese finale'!B$6:M$6,'Variazioni mese finale'!$B$7:$M$81))</f>
        <v>1.0980000000000001</v>
      </c>
      <c r="M606" s="6">
        <f t="shared" si="38"/>
        <v>2.9646000000000003</v>
      </c>
      <c r="N606" s="2">
        <f>+M606*IFERROR(VLOOKUP(G606,DISPINCOECD,4,FALSE)/VLOOKUP(G$412,DISPINCOECD,4,FALSE),1)</f>
        <v>5.3839041094752815</v>
      </c>
      <c r="O606" s="2">
        <f>+K606*VLOOKUP(G606,'Indice consumi'!A$2:G$162,7,FALSE)</f>
        <v>13.013016843297422</v>
      </c>
      <c r="P606" s="2">
        <f>+K606*VLOOKUP(I606,PaperPulpPrice[#All],3,FALSE)/VLOOKUP(I$2,PaperPulpPrice[#All],3,FALSE)</f>
        <v>8.8652088667787243</v>
      </c>
    </row>
    <row r="607" spans="1:16" x14ac:dyDescent="0.35">
      <c r="A607">
        <v>606</v>
      </c>
      <c r="B607" t="s">
        <v>801</v>
      </c>
      <c r="C607" t="s">
        <v>16</v>
      </c>
      <c r="D607" t="s">
        <v>428</v>
      </c>
      <c r="E607" t="s">
        <v>428</v>
      </c>
      <c r="F607" t="s">
        <v>802</v>
      </c>
      <c r="G607">
        <v>2011</v>
      </c>
      <c r="H607" t="str">
        <f t="shared" si="36"/>
        <v>APR</v>
      </c>
      <c r="I607" s="1">
        <f t="shared" si="37"/>
        <v>40634</v>
      </c>
      <c r="K607" s="2">
        <v>2.7</v>
      </c>
      <c r="L607" s="2" cm="1">
        <f t="array" ref="L607">+_xlfn.XLOOKUP(G607,'Variazioni mese finale'!A$7:A$81,_xlfn.XLOOKUP(H607,'Variazioni mese finale'!B$6:M$6,'Variazioni mese finale'!$B$7:$M$81))</f>
        <v>1.093</v>
      </c>
      <c r="M607" s="6">
        <f t="shared" si="38"/>
        <v>2.9511000000000003</v>
      </c>
      <c r="N607" s="2">
        <f>+M607*IFERROR(VLOOKUP(G607,DISPINCOECD,4,FALSE)/VLOOKUP(G$412,DISPINCOECD,4,FALSE),1)</f>
        <v>5.3593872419457949</v>
      </c>
      <c r="O607" s="2">
        <f>+K607*VLOOKUP(G607,'Indice consumi'!A$2:G$162,7,FALSE)</f>
        <v>13.013016843297422</v>
      </c>
      <c r="P607" s="2">
        <f>+K607*VLOOKUP(I607,PaperPulpPrice[#All],3,FALSE)/VLOOKUP(I$2,PaperPulpPrice[#All],3,FALSE)</f>
        <v>9.173346419744508</v>
      </c>
    </row>
    <row r="608" spans="1:16" x14ac:dyDescent="0.35">
      <c r="A608">
        <v>607</v>
      </c>
      <c r="B608" t="s">
        <v>803</v>
      </c>
      <c r="C608" t="s">
        <v>27</v>
      </c>
      <c r="D608" t="s">
        <v>428</v>
      </c>
      <c r="E608" t="s">
        <v>428</v>
      </c>
      <c r="F608" t="s">
        <v>802</v>
      </c>
      <c r="G608">
        <v>2011</v>
      </c>
      <c r="H608" t="str">
        <f t="shared" si="36"/>
        <v>MAG</v>
      </c>
      <c r="I608" s="1">
        <f t="shared" si="37"/>
        <v>40664</v>
      </c>
      <c r="K608" s="2">
        <v>2.7</v>
      </c>
      <c r="L608" s="2" cm="1">
        <f t="array" ref="L608">+_xlfn.XLOOKUP(G608,'Variazioni mese finale'!A$7:A$81,_xlfn.XLOOKUP(H608,'Variazioni mese finale'!B$6:M$6,'Variazioni mese finale'!$B$7:$M$81))</f>
        <v>1.0920000000000001</v>
      </c>
      <c r="M608" s="6">
        <f t="shared" si="38"/>
        <v>2.9484000000000004</v>
      </c>
      <c r="N608" s="2">
        <f>+M608*IFERROR(VLOOKUP(G608,DISPINCOECD,4,FALSE)/VLOOKUP(G$412,DISPINCOECD,4,FALSE),1)</f>
        <v>5.3544838684398979</v>
      </c>
      <c r="O608" s="2">
        <f>+K608*VLOOKUP(G608,'Indice consumi'!A$2:G$162,7,FALSE)</f>
        <v>13.013016843297422</v>
      </c>
      <c r="P608" s="2">
        <f>+K608*VLOOKUP(I608,PaperPulpPrice[#All],3,FALSE)/VLOOKUP(I$2,PaperPulpPrice[#All],3,FALSE)</f>
        <v>9.1602705502127435</v>
      </c>
    </row>
    <row r="609" spans="1:16" x14ac:dyDescent="0.35">
      <c r="A609">
        <v>608</v>
      </c>
      <c r="B609" t="s">
        <v>804</v>
      </c>
      <c r="C609" t="s">
        <v>18</v>
      </c>
      <c r="D609" t="s">
        <v>428</v>
      </c>
      <c r="E609" t="s">
        <v>428</v>
      </c>
      <c r="F609" t="s">
        <v>802</v>
      </c>
      <c r="G609">
        <v>2011</v>
      </c>
      <c r="H609" t="str">
        <f t="shared" si="36"/>
        <v>GIU</v>
      </c>
      <c r="I609" s="1">
        <f t="shared" si="37"/>
        <v>40695</v>
      </c>
      <c r="K609" s="2">
        <v>2.7</v>
      </c>
      <c r="L609" s="2" cm="1">
        <f t="array" ref="L609">+_xlfn.XLOOKUP(G609,'Variazioni mese finale'!A$7:A$81,_xlfn.XLOOKUP(H609,'Variazioni mese finale'!B$6:M$6,'Variazioni mese finale'!$B$7:$M$81))</f>
        <v>1.091</v>
      </c>
      <c r="M609" s="6">
        <f t="shared" si="38"/>
        <v>2.9457</v>
      </c>
      <c r="N609" s="2">
        <f>+M609*IFERROR(VLOOKUP(G609,DISPINCOECD,4,FALSE)/VLOOKUP(G$412,DISPINCOECD,4,FALSE),1)</f>
        <v>5.349580494934</v>
      </c>
      <c r="O609" s="2">
        <f>+K609*VLOOKUP(G609,'Indice consumi'!A$2:G$162,7,FALSE)</f>
        <v>13.013016843297422</v>
      </c>
      <c r="P609" s="2">
        <f>+K609*VLOOKUP(I609,PaperPulpPrice[#All],3,FALSE)/VLOOKUP(I$2,PaperPulpPrice[#All],3,FALSE)</f>
        <v>9.1903044311434918</v>
      </c>
    </row>
    <row r="610" spans="1:16" x14ac:dyDescent="0.35">
      <c r="A610">
        <v>609</v>
      </c>
      <c r="B610" t="s">
        <v>805</v>
      </c>
      <c r="C610" t="s">
        <v>30</v>
      </c>
      <c r="D610" t="s">
        <v>776</v>
      </c>
      <c r="E610" t="s">
        <v>776</v>
      </c>
      <c r="F610" t="s">
        <v>134</v>
      </c>
      <c r="G610">
        <v>2011</v>
      </c>
      <c r="H610" t="str">
        <f t="shared" si="36"/>
        <v>LUG</v>
      </c>
      <c r="I610" s="1">
        <f t="shared" si="37"/>
        <v>40725</v>
      </c>
      <c r="K610" s="2">
        <v>2.7</v>
      </c>
      <c r="L610" s="2" cm="1">
        <f t="array" ref="L610">+_xlfn.XLOOKUP(G610,'Variazioni mese finale'!A$7:A$81,_xlfn.XLOOKUP(H610,'Variazioni mese finale'!B$6:M$6,'Variazioni mese finale'!$B$7:$M$81))</f>
        <v>1.0880000000000001</v>
      </c>
      <c r="M610" s="6">
        <f t="shared" si="38"/>
        <v>2.9376000000000002</v>
      </c>
      <c r="N610" s="2">
        <f>+M610*IFERROR(VLOOKUP(G610,DISPINCOECD,4,FALSE)/VLOOKUP(G$412,DISPINCOECD,4,FALSE),1)</f>
        <v>5.3348703744163082</v>
      </c>
      <c r="O610" s="2">
        <f>+K610*VLOOKUP(G610,'Indice consumi'!A$2:G$162,7,FALSE)</f>
        <v>13.013016843297422</v>
      </c>
      <c r="P610" s="2">
        <f>+K610*VLOOKUP(I610,PaperPulpPrice[#All],3,FALSE)/VLOOKUP(I$2,PaperPulpPrice[#All],3,FALSE)</f>
        <v>9.1844032013322678</v>
      </c>
    </row>
    <row r="611" spans="1:16" x14ac:dyDescent="0.35">
      <c r="A611">
        <v>610</v>
      </c>
      <c r="B611" t="s">
        <v>806</v>
      </c>
      <c r="C611" t="s">
        <v>50</v>
      </c>
      <c r="D611" t="s">
        <v>776</v>
      </c>
      <c r="E611" t="s">
        <v>776</v>
      </c>
      <c r="F611" t="s">
        <v>134</v>
      </c>
      <c r="G611">
        <v>2011</v>
      </c>
      <c r="H611" t="str">
        <f t="shared" si="36"/>
        <v>AGO</v>
      </c>
      <c r="I611" s="1">
        <f t="shared" si="37"/>
        <v>40756</v>
      </c>
      <c r="K611" s="2">
        <v>2.7</v>
      </c>
      <c r="L611" s="2" cm="1">
        <f t="array" ref="L611">+_xlfn.XLOOKUP(G611,'Variazioni mese finale'!A$7:A$81,_xlfn.XLOOKUP(H611,'Variazioni mese finale'!B$6:M$6,'Variazioni mese finale'!$B$7:$M$81))</f>
        <v>1.0840000000000001</v>
      </c>
      <c r="M611" s="6">
        <f t="shared" si="38"/>
        <v>2.9268000000000005</v>
      </c>
      <c r="N611" s="2">
        <f>+M611*IFERROR(VLOOKUP(G611,DISPINCOECD,4,FALSE)/VLOOKUP(G$412,DISPINCOECD,4,FALSE),1)</f>
        <v>5.3152568803927194</v>
      </c>
      <c r="O611" s="2">
        <f>+K611*VLOOKUP(G611,'Indice consumi'!A$2:G$162,7,FALSE)</f>
        <v>13.013016843297422</v>
      </c>
      <c r="P611" s="2">
        <f>+K611*VLOOKUP(I611,PaperPulpPrice[#All],3,FALSE)/VLOOKUP(I$2,PaperPulpPrice[#All],3,FALSE)</f>
        <v>9.1752658889348204</v>
      </c>
    </row>
    <row r="612" spans="1:16" x14ac:dyDescent="0.35">
      <c r="A612">
        <v>611</v>
      </c>
      <c r="B612" t="s">
        <v>807</v>
      </c>
      <c r="C612" t="s">
        <v>20</v>
      </c>
      <c r="D612" t="s">
        <v>428</v>
      </c>
      <c r="E612" t="s">
        <v>428</v>
      </c>
      <c r="F612" t="s">
        <v>768</v>
      </c>
      <c r="G612">
        <v>2011</v>
      </c>
      <c r="H612" t="str">
        <f t="shared" si="36"/>
        <v>SET</v>
      </c>
      <c r="I612" s="1">
        <f t="shared" si="37"/>
        <v>40787</v>
      </c>
      <c r="K612" s="2">
        <v>2.7</v>
      </c>
      <c r="L612" s="2" cm="1">
        <f t="array" ref="L612">+_xlfn.XLOOKUP(G612,'Variazioni mese finale'!A$7:A$81,_xlfn.XLOOKUP(H612,'Variazioni mese finale'!B$6:M$6,'Variazioni mese finale'!$B$7:$M$81))</f>
        <v>1.0840000000000001</v>
      </c>
      <c r="M612" s="6">
        <f t="shared" si="38"/>
        <v>2.9268000000000005</v>
      </c>
      <c r="N612" s="2">
        <f>+M612*IFERROR(VLOOKUP(G612,DISPINCOECD,4,FALSE)/VLOOKUP(G$412,DISPINCOECD,4,FALSE),1)</f>
        <v>5.3152568803927194</v>
      </c>
      <c r="O612" s="2">
        <f>+K612*VLOOKUP(G612,'Indice consumi'!A$2:G$162,7,FALSE)</f>
        <v>13.013016843297422</v>
      </c>
      <c r="P612" s="2">
        <f>+K612*VLOOKUP(I612,PaperPulpPrice[#All],3,FALSE)/VLOOKUP(I$2,PaperPulpPrice[#All],3,FALSE)</f>
        <v>8.6403887233911529</v>
      </c>
    </row>
    <row r="613" spans="1:16" x14ac:dyDescent="0.35">
      <c r="A613">
        <v>612</v>
      </c>
      <c r="B613" t="s">
        <v>808</v>
      </c>
      <c r="C613" t="s">
        <v>7</v>
      </c>
      <c r="D613" t="s">
        <v>428</v>
      </c>
      <c r="E613" t="s">
        <v>428</v>
      </c>
      <c r="F613" t="s">
        <v>768</v>
      </c>
      <c r="G613">
        <v>2011</v>
      </c>
      <c r="H613" t="str">
        <f t="shared" si="36"/>
        <v>OTT</v>
      </c>
      <c r="I613" s="1">
        <f t="shared" si="37"/>
        <v>40817</v>
      </c>
      <c r="K613" s="2">
        <v>2.7</v>
      </c>
      <c r="L613" s="2" cm="1">
        <f t="array" ref="L613">+_xlfn.XLOOKUP(G613,'Variazioni mese finale'!A$7:A$81,_xlfn.XLOOKUP(H613,'Variazioni mese finale'!B$6:M$6,'Variazioni mese finale'!$B$7:$M$81))</f>
        <v>1.08</v>
      </c>
      <c r="M613" s="6">
        <f t="shared" si="38"/>
        <v>2.9160000000000004</v>
      </c>
      <c r="N613" s="2">
        <f>+M613*IFERROR(VLOOKUP(G613,DISPINCOECD,4,FALSE)/VLOOKUP(G$412,DISPINCOECD,4,FALSE),1)</f>
        <v>5.2956433863691297</v>
      </c>
      <c r="O613" s="2">
        <f>+K613*VLOOKUP(G613,'Indice consumi'!A$2:G$162,7,FALSE)</f>
        <v>13.013016843297422</v>
      </c>
      <c r="P613" s="2">
        <f>+K613*VLOOKUP(I613,PaperPulpPrice[#All],3,FALSE)/VLOOKUP(I$2,PaperPulpPrice[#All],3,FALSE)</f>
        <v>8.4638337858062815</v>
      </c>
    </row>
    <row r="614" spans="1:16" x14ac:dyDescent="0.35">
      <c r="A614">
        <v>613</v>
      </c>
      <c r="B614" t="s">
        <v>809</v>
      </c>
      <c r="C614" t="s">
        <v>33</v>
      </c>
      <c r="D614" t="s">
        <v>428</v>
      </c>
      <c r="E614" t="s">
        <v>428</v>
      </c>
      <c r="F614" t="s">
        <v>810</v>
      </c>
      <c r="G614">
        <v>2011</v>
      </c>
      <c r="H614" t="str">
        <f t="shared" si="36"/>
        <v>NOV</v>
      </c>
      <c r="I614" s="1">
        <f t="shared" si="37"/>
        <v>40848</v>
      </c>
      <c r="K614" s="2">
        <v>2.7</v>
      </c>
      <c r="L614" s="2" cm="1">
        <f t="array" ref="L614">+_xlfn.XLOOKUP(G614,'Variazioni mese finale'!A$7:A$81,_xlfn.XLOOKUP(H614,'Variazioni mese finale'!B$6:M$6,'Variazioni mese finale'!$B$7:$M$81))</f>
        <v>1.079</v>
      </c>
      <c r="M614" s="6">
        <f t="shared" si="38"/>
        <v>2.9133</v>
      </c>
      <c r="N614" s="2">
        <f>+M614*IFERROR(VLOOKUP(G614,DISPINCOECD,4,FALSE)/VLOOKUP(G$412,DISPINCOECD,4,FALSE),1)</f>
        <v>5.2907400128632318</v>
      </c>
      <c r="O614" s="2">
        <f>+K614*VLOOKUP(G614,'Indice consumi'!A$2:G$162,7,FALSE)</f>
        <v>13.013016843297422</v>
      </c>
      <c r="P614" s="2">
        <f>+K614*VLOOKUP(I614,PaperPulpPrice[#All],3,FALSE)/VLOOKUP(I$2,PaperPulpPrice[#All],3,FALSE)</f>
        <v>8.1878194395264288</v>
      </c>
    </row>
    <row r="615" spans="1:16" x14ac:dyDescent="0.35">
      <c r="A615">
        <v>614</v>
      </c>
      <c r="B615" t="s">
        <v>811</v>
      </c>
      <c r="C615" t="s">
        <v>11</v>
      </c>
      <c r="D615" t="s">
        <v>428</v>
      </c>
      <c r="E615" t="s">
        <v>428</v>
      </c>
      <c r="F615" t="s">
        <v>812</v>
      </c>
      <c r="G615">
        <v>2011</v>
      </c>
      <c r="H615" t="str">
        <f t="shared" si="36"/>
        <v>DIC</v>
      </c>
      <c r="I615" s="1">
        <f t="shared" si="37"/>
        <v>40878</v>
      </c>
      <c r="K615" s="2">
        <v>2.7</v>
      </c>
      <c r="L615" s="2" cm="1">
        <f t="array" ref="L615">+_xlfn.XLOOKUP(G615,'Variazioni mese finale'!A$7:A$81,_xlfn.XLOOKUP(H615,'Variazioni mese finale'!B$6:M$6,'Variazioni mese finale'!$B$7:$M$81))</f>
        <v>1.0760000000000001</v>
      </c>
      <c r="M615" s="6">
        <f t="shared" si="38"/>
        <v>2.9052000000000002</v>
      </c>
      <c r="N615" s="2">
        <f>+M615*IFERROR(VLOOKUP(G615,DISPINCOECD,4,FALSE)/VLOOKUP(G$412,DISPINCOECD,4,FALSE),1)</f>
        <v>5.27602989234554</v>
      </c>
      <c r="O615" s="2">
        <f>+K615*VLOOKUP(G615,'Indice consumi'!A$2:G$162,7,FALSE)</f>
        <v>13.013016843297422</v>
      </c>
      <c r="P615" s="2">
        <f>+K615*VLOOKUP(I615,PaperPulpPrice[#All],3,FALSE)/VLOOKUP(I$2,PaperPulpPrice[#All],3,FALSE)</f>
        <v>7.7145736870337123</v>
      </c>
    </row>
    <row r="616" spans="1:16" x14ac:dyDescent="0.35">
      <c r="A616">
        <v>615</v>
      </c>
      <c r="B616" t="s">
        <v>813</v>
      </c>
      <c r="C616" t="s">
        <v>22</v>
      </c>
      <c r="D616" t="s">
        <v>428</v>
      </c>
      <c r="E616" t="s">
        <v>428</v>
      </c>
      <c r="F616" t="s">
        <v>812</v>
      </c>
      <c r="G616">
        <v>2012</v>
      </c>
      <c r="H616" t="str">
        <f t="shared" si="36"/>
        <v>GEN</v>
      </c>
      <c r="I616" s="1">
        <f t="shared" si="37"/>
        <v>40909</v>
      </c>
      <c r="K616" s="2">
        <v>2.7</v>
      </c>
      <c r="L616" s="2" cm="1">
        <f t="array" ref="L616">+_xlfn.XLOOKUP(G616,'Variazioni mese finale'!A$7:A$81,_xlfn.XLOOKUP(H616,'Variazioni mese finale'!B$6:M$6,'Variazioni mese finale'!$B$7:$M$81))</f>
        <v>1.0720000000000001</v>
      </c>
      <c r="M616" s="6">
        <f t="shared" si="38"/>
        <v>2.8944000000000005</v>
      </c>
      <c r="N616" s="2">
        <f>+M616*IFERROR(VLOOKUP(G616,DISPINCOECD,4,FALSE)/VLOOKUP(G$412,DISPINCOECD,4,FALSE),1)</f>
        <v>4.7527463425242358</v>
      </c>
      <c r="O616" s="2">
        <f>+K616*VLOOKUP(G616,'Indice consumi'!A$2:G$162,7,FALSE)</f>
        <v>12.497230135086324</v>
      </c>
      <c r="P616" s="2">
        <f>+K616*VLOOKUP(I616,PaperPulpPrice[#All],3,FALSE)/VLOOKUP(I$2,PaperPulpPrice[#All],3,FALSE)</f>
        <v>7.6951676387880621</v>
      </c>
    </row>
    <row r="617" spans="1:16" x14ac:dyDescent="0.35">
      <c r="A617">
        <v>616</v>
      </c>
      <c r="B617" t="s">
        <v>814</v>
      </c>
      <c r="C617" t="s">
        <v>14</v>
      </c>
      <c r="D617" t="s">
        <v>739</v>
      </c>
      <c r="E617" t="s">
        <v>739</v>
      </c>
      <c r="F617" t="s">
        <v>692</v>
      </c>
      <c r="G617">
        <v>2012</v>
      </c>
      <c r="H617" t="str">
        <f t="shared" si="36"/>
        <v>FEB</v>
      </c>
      <c r="I617" s="1">
        <f t="shared" si="37"/>
        <v>40940</v>
      </c>
      <c r="K617" s="2">
        <v>2.7</v>
      </c>
      <c r="L617" s="2" cm="1">
        <f t="array" ref="L617">+_xlfn.XLOOKUP(G617,'Variazioni mese finale'!A$7:A$81,_xlfn.XLOOKUP(H617,'Variazioni mese finale'!B$6:M$6,'Variazioni mese finale'!$B$7:$M$81))</f>
        <v>1.0680000000000001</v>
      </c>
      <c r="M617" s="6">
        <f t="shared" si="38"/>
        <v>2.8836000000000004</v>
      </c>
      <c r="N617" s="2">
        <f>+M617*IFERROR(VLOOKUP(G617,DISPINCOECD,4,FALSE)/VLOOKUP(G$412,DISPINCOECD,4,FALSE),1)</f>
        <v>4.7350122143804887</v>
      </c>
      <c r="O617" s="2">
        <f>+K617*VLOOKUP(G617,'Indice consumi'!A$2:G$162,7,FALSE)</f>
        <v>12.497230135086324</v>
      </c>
      <c r="P617" s="2">
        <f>+K617*VLOOKUP(I617,PaperPulpPrice[#All],3,FALSE)/VLOOKUP(I$2,PaperPulpPrice[#All],3,FALSE)</f>
        <v>7.9620230387817177</v>
      </c>
    </row>
    <row r="618" spans="1:16" x14ac:dyDescent="0.35">
      <c r="A618">
        <v>617</v>
      </c>
      <c r="B618" t="s">
        <v>815</v>
      </c>
      <c r="C618" t="s">
        <v>24</v>
      </c>
      <c r="D618" t="s">
        <v>739</v>
      </c>
      <c r="E618" t="s">
        <v>739</v>
      </c>
      <c r="F618" t="s">
        <v>713</v>
      </c>
      <c r="G618">
        <v>2012</v>
      </c>
      <c r="H618" t="str">
        <f t="shared" si="36"/>
        <v>MAR</v>
      </c>
      <c r="I618" s="1">
        <f t="shared" si="37"/>
        <v>40969</v>
      </c>
      <c r="K618" s="2">
        <v>2.7</v>
      </c>
      <c r="L618" s="2" cm="1">
        <f t="array" ref="L618">+_xlfn.XLOOKUP(G618,'Variazioni mese finale'!A$7:A$81,_xlfn.XLOOKUP(H618,'Variazioni mese finale'!B$6:M$6,'Variazioni mese finale'!$B$7:$M$81))</f>
        <v>1.0640000000000001</v>
      </c>
      <c r="M618" s="6">
        <f t="shared" si="38"/>
        <v>2.8728000000000002</v>
      </c>
      <c r="N618" s="2">
        <f>+M618*IFERROR(VLOOKUP(G618,DISPINCOECD,4,FALSE)/VLOOKUP(G$412,DISPINCOECD,4,FALSE),1)</f>
        <v>4.7172780862367416</v>
      </c>
      <c r="O618" s="2">
        <f>+K618*VLOOKUP(G618,'Indice consumi'!A$2:G$162,7,FALSE)</f>
        <v>12.497230135086324</v>
      </c>
      <c r="P618" s="2">
        <f>+K618*VLOOKUP(I618,PaperPulpPrice[#All],3,FALSE)/VLOOKUP(I$2,PaperPulpPrice[#All],3,FALSE)</f>
        <v>7.9099232020888799</v>
      </c>
    </row>
    <row r="619" spans="1:16" x14ac:dyDescent="0.35">
      <c r="A619">
        <v>618</v>
      </c>
      <c r="B619" t="s">
        <v>816</v>
      </c>
      <c r="C619" t="s">
        <v>16</v>
      </c>
      <c r="D619" t="s">
        <v>428</v>
      </c>
      <c r="E619" t="s">
        <v>428</v>
      </c>
      <c r="F619" t="s">
        <v>758</v>
      </c>
      <c r="G619">
        <v>2012</v>
      </c>
      <c r="H619" t="str">
        <f t="shared" si="36"/>
        <v>APR</v>
      </c>
      <c r="I619" s="1">
        <f t="shared" si="37"/>
        <v>41000</v>
      </c>
      <c r="K619" s="2">
        <v>2.7</v>
      </c>
      <c r="L619" s="2" cm="1">
        <f t="array" ref="L619">+_xlfn.XLOOKUP(G619,'Variazioni mese finale'!A$7:A$81,_xlfn.XLOOKUP(H619,'Variazioni mese finale'!B$6:M$6,'Variazioni mese finale'!$B$7:$M$81))</f>
        <v>1.0589999999999999</v>
      </c>
      <c r="M619" s="6">
        <f t="shared" si="38"/>
        <v>2.8593000000000002</v>
      </c>
      <c r="N619" s="2">
        <f>+M619*IFERROR(VLOOKUP(G619,DISPINCOECD,4,FALSE)/VLOOKUP(G$412,DISPINCOECD,4,FALSE),1)</f>
        <v>4.6951104260570569</v>
      </c>
      <c r="O619" s="2">
        <f>+K619*VLOOKUP(G619,'Indice consumi'!A$2:G$162,7,FALSE)</f>
        <v>12.497230135086324</v>
      </c>
      <c r="P619" s="2">
        <f>+K619*VLOOKUP(I619,PaperPulpPrice[#All],3,FALSE)/VLOOKUP(I$2,PaperPulpPrice[#All],3,FALSE)</f>
        <v>7.8948367631577101</v>
      </c>
    </row>
    <row r="620" spans="1:16" x14ac:dyDescent="0.35">
      <c r="A620">
        <v>619</v>
      </c>
      <c r="B620" t="s">
        <v>817</v>
      </c>
      <c r="C620" t="s">
        <v>27</v>
      </c>
      <c r="D620" t="s">
        <v>428</v>
      </c>
      <c r="E620" t="s">
        <v>428</v>
      </c>
      <c r="F620" t="s">
        <v>818</v>
      </c>
      <c r="G620">
        <v>2012</v>
      </c>
      <c r="H620" t="str">
        <f t="shared" si="36"/>
        <v>MAG</v>
      </c>
      <c r="I620" s="1">
        <f t="shared" si="37"/>
        <v>41030</v>
      </c>
      <c r="K620" s="2">
        <v>2.7</v>
      </c>
      <c r="L620" s="2" cm="1">
        <f t="array" ref="L620">+_xlfn.XLOOKUP(G620,'Variazioni mese finale'!A$7:A$81,_xlfn.XLOOKUP(H620,'Variazioni mese finale'!B$6:M$6,'Variazioni mese finale'!$B$7:$M$81))</f>
        <v>1.06</v>
      </c>
      <c r="M620" s="6">
        <f t="shared" si="38"/>
        <v>2.8620000000000005</v>
      </c>
      <c r="N620" s="2">
        <f>+M620*IFERROR(VLOOKUP(G620,DISPINCOECD,4,FALSE)/VLOOKUP(G$412,DISPINCOECD,4,FALSE),1)</f>
        <v>4.6995439580929945</v>
      </c>
      <c r="O620" s="2">
        <f>+K620*VLOOKUP(G620,'Indice consumi'!A$2:G$162,7,FALSE)</f>
        <v>12.497230135086324</v>
      </c>
      <c r="P620" s="2">
        <f>+K620*VLOOKUP(I620,PaperPulpPrice[#All],3,FALSE)/VLOOKUP(I$2,PaperPulpPrice[#All],3,FALSE)</f>
        <v>7.6506633543555891</v>
      </c>
    </row>
    <row r="621" spans="1:16" x14ac:dyDescent="0.35">
      <c r="A621">
        <v>620</v>
      </c>
      <c r="B621" t="s">
        <v>819</v>
      </c>
      <c r="C621" t="s">
        <v>18</v>
      </c>
      <c r="D621" t="s">
        <v>428</v>
      </c>
      <c r="E621" t="s">
        <v>428</v>
      </c>
      <c r="F621" t="s">
        <v>818</v>
      </c>
      <c r="G621">
        <v>2012</v>
      </c>
      <c r="H621" t="str">
        <f t="shared" si="36"/>
        <v>GIU</v>
      </c>
      <c r="I621" s="1">
        <f t="shared" si="37"/>
        <v>41061</v>
      </c>
      <c r="K621" s="2">
        <v>2.9</v>
      </c>
      <c r="L621" s="2" cm="1">
        <f t="array" ref="L621">+_xlfn.XLOOKUP(G621,'Variazioni mese finale'!A$7:A$81,_xlfn.XLOOKUP(H621,'Variazioni mese finale'!B$6:M$6,'Variazioni mese finale'!$B$7:$M$81))</f>
        <v>1.0580000000000001</v>
      </c>
      <c r="M621" s="6">
        <f t="shared" si="38"/>
        <v>3.0682</v>
      </c>
      <c r="N621" s="2">
        <f>+M621*IFERROR(VLOOKUP(G621,DISPINCOECD,4,FALSE)/VLOOKUP(G$412,DISPINCOECD,4,FALSE),1)</f>
        <v>5.0381344417263882</v>
      </c>
      <c r="O621" s="2">
        <f>+K621*VLOOKUP(G621,'Indice consumi'!A$2:G$162,7,FALSE)</f>
        <v>13.422950885833458</v>
      </c>
      <c r="P621" s="2">
        <f>+K621*VLOOKUP(I621,PaperPulpPrice[#All],3,FALSE)/VLOOKUP(I$2,PaperPulpPrice[#All],3,FALSE)</f>
        <v>8.0399983577198562</v>
      </c>
    </row>
    <row r="622" spans="1:16" x14ac:dyDescent="0.35">
      <c r="A622">
        <v>621</v>
      </c>
      <c r="B622" t="s">
        <v>820</v>
      </c>
      <c r="C622" t="s">
        <v>30</v>
      </c>
      <c r="D622" t="s">
        <v>791</v>
      </c>
      <c r="E622" t="s">
        <v>791</v>
      </c>
      <c r="F622" t="s">
        <v>700</v>
      </c>
      <c r="G622">
        <v>2012</v>
      </c>
      <c r="H622" t="str">
        <f t="shared" si="36"/>
        <v>LUG</v>
      </c>
      <c r="I622" s="1">
        <f t="shared" si="37"/>
        <v>41091</v>
      </c>
      <c r="K622" s="2">
        <v>2.9</v>
      </c>
      <c r="L622" s="2" cm="1">
        <f t="array" ref="L622">+_xlfn.XLOOKUP(G622,'Variazioni mese finale'!A$7:A$81,_xlfn.XLOOKUP(H622,'Variazioni mese finale'!B$6:M$6,'Variazioni mese finale'!$B$7:$M$81))</f>
        <v>1.0569999999999999</v>
      </c>
      <c r="M622" s="6">
        <f t="shared" si="38"/>
        <v>3.0652999999999997</v>
      </c>
      <c r="N622" s="2">
        <f>+M622*IFERROR(VLOOKUP(G622,DISPINCOECD,4,FALSE)/VLOOKUP(G$412,DISPINCOECD,4,FALSE),1)</f>
        <v>5.0333724999100111</v>
      </c>
      <c r="O622" s="2">
        <f>+K622*VLOOKUP(G622,'Indice consumi'!A$2:G$162,7,FALSE)</f>
        <v>13.422950885833458</v>
      </c>
      <c r="P622" s="2">
        <f>+K622*VLOOKUP(I622,PaperPulpPrice[#All],3,FALSE)/VLOOKUP(I$2,PaperPulpPrice[#All],3,FALSE)</f>
        <v>8.023136189769895</v>
      </c>
    </row>
    <row r="623" spans="1:16" x14ac:dyDescent="0.35">
      <c r="A623">
        <v>622</v>
      </c>
      <c r="B623" t="s">
        <v>821</v>
      </c>
      <c r="C623" t="s">
        <v>50</v>
      </c>
      <c r="D623" t="s">
        <v>791</v>
      </c>
      <c r="E623" t="s">
        <v>791</v>
      </c>
      <c r="F623" t="s">
        <v>700</v>
      </c>
      <c r="G623">
        <v>2012</v>
      </c>
      <c r="H623" t="str">
        <f t="shared" si="36"/>
        <v>AGO</v>
      </c>
      <c r="I623" s="1">
        <f t="shared" si="37"/>
        <v>41122</v>
      </c>
      <c r="K623" s="2">
        <v>2.9</v>
      </c>
      <c r="L623" s="2" cm="1">
        <f t="array" ref="L623">+_xlfn.XLOOKUP(G623,'Variazioni mese finale'!A$7:A$81,_xlfn.XLOOKUP(H623,'Variazioni mese finale'!B$6:M$6,'Variazioni mese finale'!$B$7:$M$81))</f>
        <v>1.052</v>
      </c>
      <c r="M623" s="6">
        <f t="shared" si="38"/>
        <v>3.0508000000000002</v>
      </c>
      <c r="N623" s="2">
        <f>+M623*IFERROR(VLOOKUP(G623,DISPINCOECD,4,FALSE)/VLOOKUP(G$412,DISPINCOECD,4,FALSE),1)</f>
        <v>5.0095627908281291</v>
      </c>
      <c r="O623" s="2">
        <f>+K623*VLOOKUP(G623,'Indice consumi'!A$2:G$162,7,FALSE)</f>
        <v>13.422950885833458</v>
      </c>
      <c r="P623" s="2">
        <f>+K623*VLOOKUP(I623,PaperPulpPrice[#All],3,FALSE)/VLOOKUP(I$2,PaperPulpPrice[#All],3,FALSE)</f>
        <v>7.9974644573008957</v>
      </c>
    </row>
    <row r="624" spans="1:16" x14ac:dyDescent="0.35">
      <c r="A624">
        <v>623</v>
      </c>
      <c r="B624" t="s">
        <v>822</v>
      </c>
      <c r="C624" t="s">
        <v>20</v>
      </c>
      <c r="D624" t="s">
        <v>739</v>
      </c>
      <c r="E624" t="s">
        <v>739</v>
      </c>
      <c r="F624" t="s">
        <v>743</v>
      </c>
      <c r="G624">
        <v>2012</v>
      </c>
      <c r="H624" t="str">
        <f t="shared" si="36"/>
        <v>SET</v>
      </c>
      <c r="I624" s="1">
        <f t="shared" si="37"/>
        <v>41153</v>
      </c>
      <c r="K624" s="2">
        <v>2.9</v>
      </c>
      <c r="L624" s="2" cm="1">
        <f t="array" ref="L624">+_xlfn.XLOOKUP(G624,'Variazioni mese finale'!A$7:A$81,_xlfn.XLOOKUP(H624,'Variazioni mese finale'!B$6:M$6,'Variazioni mese finale'!$B$7:$M$81))</f>
        <v>1.052</v>
      </c>
      <c r="M624" s="6">
        <f t="shared" si="38"/>
        <v>3.0508000000000002</v>
      </c>
      <c r="N624" s="2">
        <f>+M624*IFERROR(VLOOKUP(G624,DISPINCOECD,4,FALSE)/VLOOKUP(G$412,DISPINCOECD,4,FALSE),1)</f>
        <v>5.0095627908281291</v>
      </c>
      <c r="O624" s="2">
        <f>+K624*VLOOKUP(G624,'Indice consumi'!A$2:G$162,7,FALSE)</f>
        <v>13.422950885833458</v>
      </c>
      <c r="P624" s="2">
        <f>+K624*VLOOKUP(I624,PaperPulpPrice[#All],3,FALSE)/VLOOKUP(I$2,PaperPulpPrice[#All],3,FALSE)</f>
        <v>8.264739462586018</v>
      </c>
    </row>
    <row r="625" spans="1:16" x14ac:dyDescent="0.35">
      <c r="A625">
        <v>624</v>
      </c>
      <c r="B625" t="s">
        <v>823</v>
      </c>
      <c r="C625" t="s">
        <v>7</v>
      </c>
      <c r="D625" t="s">
        <v>739</v>
      </c>
      <c r="E625" t="s">
        <v>739</v>
      </c>
      <c r="F625" t="s">
        <v>743</v>
      </c>
      <c r="G625">
        <v>2012</v>
      </c>
      <c r="H625" t="str">
        <f t="shared" si="36"/>
        <v>OTT</v>
      </c>
      <c r="I625" s="1">
        <f t="shared" si="37"/>
        <v>41183</v>
      </c>
      <c r="K625" s="2">
        <v>2.9</v>
      </c>
      <c r="L625" s="2" cm="1">
        <f t="array" ref="L625">+_xlfn.XLOOKUP(G625,'Variazioni mese finale'!A$7:A$81,_xlfn.XLOOKUP(H625,'Variazioni mese finale'!B$6:M$6,'Variazioni mese finale'!$B$7:$M$81))</f>
        <v>1.052</v>
      </c>
      <c r="M625" s="6">
        <f t="shared" si="38"/>
        <v>3.0508000000000002</v>
      </c>
      <c r="N625" s="2">
        <f>+M625*IFERROR(VLOOKUP(G625,DISPINCOECD,4,FALSE)/VLOOKUP(G$412,DISPINCOECD,4,FALSE),1)</f>
        <v>5.0095627908281291</v>
      </c>
      <c r="O625" s="2">
        <f>+K625*VLOOKUP(G625,'Indice consumi'!A$2:G$162,7,FALSE)</f>
        <v>13.422950885833458</v>
      </c>
      <c r="P625" s="2">
        <f>+K625*VLOOKUP(I625,PaperPulpPrice[#All],3,FALSE)/VLOOKUP(I$2,PaperPulpPrice[#All],3,FALSE)</f>
        <v>8.3006054141753012</v>
      </c>
    </row>
    <row r="626" spans="1:16" x14ac:dyDescent="0.35">
      <c r="A626">
        <v>625</v>
      </c>
      <c r="B626" t="s">
        <v>824</v>
      </c>
      <c r="C626" t="s">
        <v>33</v>
      </c>
      <c r="D626" t="s">
        <v>791</v>
      </c>
      <c r="E626" t="s">
        <v>791</v>
      </c>
      <c r="F626" t="s">
        <v>613</v>
      </c>
      <c r="G626">
        <v>2012</v>
      </c>
      <c r="H626" t="str">
        <f t="shared" si="36"/>
        <v>NOV</v>
      </c>
      <c r="I626" s="1">
        <f t="shared" si="37"/>
        <v>41214</v>
      </c>
      <c r="K626" s="2">
        <v>2.9</v>
      </c>
      <c r="L626" s="2" cm="1">
        <f t="array" ref="L626">+_xlfn.XLOOKUP(G626,'Variazioni mese finale'!A$7:A$81,_xlfn.XLOOKUP(H626,'Variazioni mese finale'!B$6:M$6,'Variazioni mese finale'!$B$7:$M$81))</f>
        <v>1.054</v>
      </c>
      <c r="M626" s="6">
        <f t="shared" si="38"/>
        <v>3.0566</v>
      </c>
      <c r="N626" s="2">
        <f>+M626*IFERROR(VLOOKUP(G626,DISPINCOECD,4,FALSE)/VLOOKUP(G$412,DISPINCOECD,4,FALSE),1)</f>
        <v>5.0190866744608824</v>
      </c>
      <c r="O626" s="2">
        <f>+K626*VLOOKUP(G626,'Indice consumi'!A$2:G$162,7,FALSE)</f>
        <v>13.422950885833458</v>
      </c>
      <c r="P626" s="2">
        <f>+K626*VLOOKUP(I626,PaperPulpPrice[#All],3,FALSE)/VLOOKUP(I$2,PaperPulpPrice[#All],3,FALSE)</f>
        <v>8.0430061421201025</v>
      </c>
    </row>
    <row r="627" spans="1:16" x14ac:dyDescent="0.35">
      <c r="A627">
        <v>626</v>
      </c>
      <c r="B627" t="s">
        <v>825</v>
      </c>
      <c r="C627" t="s">
        <v>11</v>
      </c>
      <c r="D627" t="s">
        <v>791</v>
      </c>
      <c r="E627" t="s">
        <v>791</v>
      </c>
      <c r="F627" t="s">
        <v>613</v>
      </c>
      <c r="G627">
        <v>2012</v>
      </c>
      <c r="H627" t="str">
        <f t="shared" si="36"/>
        <v>DIC</v>
      </c>
      <c r="I627" s="1">
        <f t="shared" si="37"/>
        <v>41244</v>
      </c>
      <c r="K627" s="2">
        <v>2.9</v>
      </c>
      <c r="L627" s="2" cm="1">
        <f t="array" ref="L627">+_xlfn.XLOOKUP(G627,'Variazioni mese finale'!A$7:A$81,_xlfn.XLOOKUP(H627,'Variazioni mese finale'!B$6:M$6,'Variazioni mese finale'!$B$7:$M$81))</f>
        <v>1.0509999999999999</v>
      </c>
      <c r="M627" s="6">
        <f t="shared" si="38"/>
        <v>3.0478999999999998</v>
      </c>
      <c r="N627" s="2">
        <f>+M627*IFERROR(VLOOKUP(G627,DISPINCOECD,4,FALSE)/VLOOKUP(G$412,DISPINCOECD,4,FALSE),1)</f>
        <v>5.0048008490117519</v>
      </c>
      <c r="O627" s="2">
        <f>+K627*VLOOKUP(G627,'Indice consumi'!A$2:G$162,7,FALSE)</f>
        <v>13.422950885833458</v>
      </c>
      <c r="P627" s="2">
        <f>+K627*VLOOKUP(I627,PaperPulpPrice[#All],3,FALSE)/VLOOKUP(I$2,PaperPulpPrice[#All],3,FALSE)</f>
        <v>8.3119668739225592</v>
      </c>
    </row>
    <row r="628" spans="1:16" x14ac:dyDescent="0.35">
      <c r="A628">
        <v>627</v>
      </c>
      <c r="B628" t="s">
        <v>826</v>
      </c>
      <c r="C628" t="s">
        <v>22</v>
      </c>
      <c r="D628" t="s">
        <v>428</v>
      </c>
      <c r="E628" t="s">
        <v>428</v>
      </c>
      <c r="F628" t="s">
        <v>827</v>
      </c>
      <c r="G628">
        <v>2013</v>
      </c>
      <c r="H628" t="str">
        <f t="shared" si="36"/>
        <v>GEN</v>
      </c>
      <c r="I628" s="1">
        <f t="shared" si="37"/>
        <v>41275</v>
      </c>
      <c r="K628" s="2">
        <v>2.9</v>
      </c>
      <c r="L628" s="2" cm="1">
        <f t="array" ref="L628">+_xlfn.XLOOKUP(G628,'Variazioni mese finale'!A$7:A$81,_xlfn.XLOOKUP(H628,'Variazioni mese finale'!B$6:M$6,'Variazioni mese finale'!$B$7:$M$81))</f>
        <v>1.0489999999999999</v>
      </c>
      <c r="M628" s="6">
        <f t="shared" si="38"/>
        <v>3.0420999999999996</v>
      </c>
      <c r="N628" s="2">
        <f>+M628*IFERROR(VLOOKUP(G628,DISPINCOECD,4,FALSE)/VLOOKUP(G$412,DISPINCOECD,4,FALSE),1)</f>
        <v>5.2238529905199815</v>
      </c>
      <c r="O628" s="2">
        <f>+K628*VLOOKUP(G628,'Indice consumi'!A$2:G$162,7,FALSE)</f>
        <v>13.042142567423253</v>
      </c>
      <c r="P628" s="2">
        <f>+K628*VLOOKUP(I628,PaperPulpPrice[#All],3,FALSE)/VLOOKUP(I$2,PaperPulpPrice[#All],3,FALSE)</f>
        <v>8.2582093094005042</v>
      </c>
    </row>
    <row r="629" spans="1:16" x14ac:dyDescent="0.35">
      <c r="A629">
        <v>628</v>
      </c>
      <c r="B629" t="s">
        <v>828</v>
      </c>
      <c r="C629" t="s">
        <v>14</v>
      </c>
      <c r="D629" t="s">
        <v>428</v>
      </c>
      <c r="E629" t="s">
        <v>428</v>
      </c>
      <c r="F629" t="s">
        <v>827</v>
      </c>
      <c r="G629">
        <v>2013</v>
      </c>
      <c r="H629" t="str">
        <f t="shared" si="36"/>
        <v>FEB</v>
      </c>
      <c r="I629" s="1">
        <f t="shared" si="37"/>
        <v>41306</v>
      </c>
      <c r="K629" s="2">
        <v>2.9</v>
      </c>
      <c r="L629" s="2" cm="1">
        <f t="array" ref="L629">+_xlfn.XLOOKUP(G629,'Variazioni mese finale'!A$7:A$81,_xlfn.XLOOKUP(H629,'Variazioni mese finale'!B$6:M$6,'Variazioni mese finale'!$B$7:$M$81))</f>
        <v>1.0489999999999999</v>
      </c>
      <c r="M629" s="6">
        <f t="shared" si="38"/>
        <v>3.0420999999999996</v>
      </c>
      <c r="N629" s="2">
        <f>+M629*IFERROR(VLOOKUP(G629,DISPINCOECD,4,FALSE)/VLOOKUP(G$412,DISPINCOECD,4,FALSE),1)</f>
        <v>5.2238529905199815</v>
      </c>
      <c r="O629" s="2">
        <f>+K629*VLOOKUP(G629,'Indice consumi'!A$2:G$162,7,FALSE)</f>
        <v>13.042142567423253</v>
      </c>
      <c r="P629" s="2">
        <f>+K629*VLOOKUP(I629,PaperPulpPrice[#All],3,FALSE)/VLOOKUP(I$2,PaperPulpPrice[#All],3,FALSE)</f>
        <v>8.2424346946942233</v>
      </c>
    </row>
    <row r="630" spans="1:16" x14ac:dyDescent="0.35">
      <c r="A630">
        <v>629</v>
      </c>
      <c r="B630" t="s">
        <v>829</v>
      </c>
      <c r="C630" t="s">
        <v>24</v>
      </c>
      <c r="D630" t="s">
        <v>739</v>
      </c>
      <c r="E630" t="s">
        <v>739</v>
      </c>
      <c r="F630" t="s">
        <v>773</v>
      </c>
      <c r="G630">
        <v>2013</v>
      </c>
      <c r="H630" t="str">
        <f t="shared" si="36"/>
        <v>MAR</v>
      </c>
      <c r="I630" s="1">
        <f t="shared" si="37"/>
        <v>41334</v>
      </c>
      <c r="K630" s="2">
        <v>2.9</v>
      </c>
      <c r="L630" s="2" cm="1">
        <f t="array" ref="L630">+_xlfn.XLOOKUP(G630,'Variazioni mese finale'!A$7:A$81,_xlfn.XLOOKUP(H630,'Variazioni mese finale'!B$6:M$6,'Variazioni mese finale'!$B$7:$M$81))</f>
        <v>1.0469999999999999</v>
      </c>
      <c r="M630" s="6">
        <f t="shared" si="38"/>
        <v>3.0362999999999998</v>
      </c>
      <c r="N630" s="2">
        <f>+M630*IFERROR(VLOOKUP(G630,DISPINCOECD,4,FALSE)/VLOOKUP(G$412,DISPINCOECD,4,FALSE),1)</f>
        <v>5.2138933089365311</v>
      </c>
      <c r="O630" s="2">
        <f>+K630*VLOOKUP(G630,'Indice consumi'!A$2:G$162,7,FALSE)</f>
        <v>13.042142567423253</v>
      </c>
      <c r="P630" s="2">
        <f>+K630*VLOOKUP(I630,PaperPulpPrice[#All],3,FALSE)/VLOOKUP(I$2,PaperPulpPrice[#All],3,FALSE)</f>
        <v>8.047649831159827</v>
      </c>
    </row>
    <row r="631" spans="1:16" x14ac:dyDescent="0.35">
      <c r="A631">
        <v>630</v>
      </c>
      <c r="B631" t="s">
        <v>830</v>
      </c>
      <c r="C631" t="s">
        <v>16</v>
      </c>
      <c r="D631" t="s">
        <v>739</v>
      </c>
      <c r="E631" t="s">
        <v>739</v>
      </c>
      <c r="F631" t="s">
        <v>773</v>
      </c>
      <c r="G631">
        <v>2013</v>
      </c>
      <c r="H631" t="str">
        <f t="shared" si="36"/>
        <v>APR</v>
      </c>
      <c r="I631" s="1">
        <f t="shared" si="37"/>
        <v>41365</v>
      </c>
      <c r="K631" s="2">
        <v>2.9</v>
      </c>
      <c r="L631" s="2" cm="1">
        <f t="array" ref="L631">+_xlfn.XLOOKUP(G631,'Variazioni mese finale'!A$7:A$81,_xlfn.XLOOKUP(H631,'Variazioni mese finale'!B$6:M$6,'Variazioni mese finale'!$B$7:$M$81))</f>
        <v>1.0469999999999999</v>
      </c>
      <c r="M631" s="6">
        <f t="shared" si="38"/>
        <v>3.0362999999999998</v>
      </c>
      <c r="N631" s="2">
        <f>+M631*IFERROR(VLOOKUP(G631,DISPINCOECD,4,FALSE)/VLOOKUP(G$412,DISPINCOECD,4,FALSE),1)</f>
        <v>5.2138933089365311</v>
      </c>
      <c r="O631" s="2">
        <f>+K631*VLOOKUP(G631,'Indice consumi'!A$2:G$162,7,FALSE)</f>
        <v>13.042142567423253</v>
      </c>
      <c r="P631" s="2">
        <f>+K631*VLOOKUP(I631,PaperPulpPrice[#All],3,FALSE)/VLOOKUP(I$2,PaperPulpPrice[#All],3,FALSE)</f>
        <v>8.0908844488422087</v>
      </c>
    </row>
    <row r="632" spans="1:16" x14ac:dyDescent="0.35">
      <c r="A632">
        <v>631</v>
      </c>
      <c r="B632" t="s">
        <v>831</v>
      </c>
      <c r="C632" t="s">
        <v>27</v>
      </c>
      <c r="D632" t="s">
        <v>382</v>
      </c>
      <c r="E632" t="s">
        <v>382</v>
      </c>
      <c r="F632" t="s">
        <v>832</v>
      </c>
      <c r="G632">
        <v>2013</v>
      </c>
      <c r="H632" t="str">
        <f t="shared" si="36"/>
        <v>MAG</v>
      </c>
      <c r="I632" s="1">
        <f t="shared" si="37"/>
        <v>41395</v>
      </c>
      <c r="K632" s="2">
        <v>2.9</v>
      </c>
      <c r="L632" s="2" cm="1">
        <f t="array" ref="L632">+_xlfn.XLOOKUP(G632,'Variazioni mese finale'!A$7:A$81,_xlfn.XLOOKUP(H632,'Variazioni mese finale'!B$6:M$6,'Variazioni mese finale'!$B$7:$M$81))</f>
        <v>1.0469999999999999</v>
      </c>
      <c r="M632" s="6">
        <f t="shared" si="38"/>
        <v>3.0362999999999998</v>
      </c>
      <c r="N632" s="2">
        <f>+M632*IFERROR(VLOOKUP(G632,DISPINCOECD,4,FALSE)/VLOOKUP(G$412,DISPINCOECD,4,FALSE),1)</f>
        <v>5.2138933089365311</v>
      </c>
      <c r="O632" s="2">
        <f>+K632*VLOOKUP(G632,'Indice consumi'!A$2:G$162,7,FALSE)</f>
        <v>13.042142567423253</v>
      </c>
      <c r="P632" s="2">
        <f>+K632*VLOOKUP(I632,PaperPulpPrice[#All],3,FALSE)/VLOOKUP(I$2,PaperPulpPrice[#All],3,FALSE)</f>
        <v>8.032178877864327</v>
      </c>
    </row>
    <row r="633" spans="1:16" x14ac:dyDescent="0.35">
      <c r="A633">
        <v>632</v>
      </c>
      <c r="B633" t="s">
        <v>833</v>
      </c>
      <c r="C633" t="s">
        <v>18</v>
      </c>
      <c r="D633" t="s">
        <v>382</v>
      </c>
      <c r="E633" t="s">
        <v>382</v>
      </c>
      <c r="F633" t="s">
        <v>832</v>
      </c>
      <c r="G633">
        <v>2013</v>
      </c>
      <c r="H633" t="str">
        <f t="shared" si="36"/>
        <v>GIU</v>
      </c>
      <c r="I633" s="1">
        <f t="shared" si="37"/>
        <v>41426</v>
      </c>
      <c r="K633" s="2">
        <v>2.9</v>
      </c>
      <c r="L633" s="2" cm="1">
        <f t="array" ref="L633">+_xlfn.XLOOKUP(G633,'Variazioni mese finale'!A$7:A$81,_xlfn.XLOOKUP(H633,'Variazioni mese finale'!B$6:M$6,'Variazioni mese finale'!$B$7:$M$81))</f>
        <v>1.0449999999999999</v>
      </c>
      <c r="M633" s="6">
        <f t="shared" si="38"/>
        <v>3.0304999999999995</v>
      </c>
      <c r="N633" s="2">
        <f>+M633*IFERROR(VLOOKUP(G633,DISPINCOECD,4,FALSE)/VLOOKUP(G$412,DISPINCOECD,4,FALSE),1)</f>
        <v>5.2039336273530798</v>
      </c>
      <c r="O633" s="2">
        <f>+K633*VLOOKUP(G633,'Indice consumi'!A$2:G$162,7,FALSE)</f>
        <v>13.042142567423253</v>
      </c>
      <c r="P633" s="2">
        <f>+K633*VLOOKUP(I633,PaperPulpPrice[#All],3,FALSE)/VLOOKUP(I$2,PaperPulpPrice[#All],3,FALSE)</f>
        <v>8.2739705623141759</v>
      </c>
    </row>
    <row r="634" spans="1:16" x14ac:dyDescent="0.35">
      <c r="A634">
        <v>633</v>
      </c>
      <c r="B634" t="s">
        <v>834</v>
      </c>
      <c r="C634" t="s">
        <v>30</v>
      </c>
      <c r="D634" t="s">
        <v>428</v>
      </c>
      <c r="E634" t="s">
        <v>428</v>
      </c>
      <c r="F634" t="s">
        <v>835</v>
      </c>
      <c r="G634">
        <v>2013</v>
      </c>
      <c r="H634" t="str">
        <f t="shared" si="36"/>
        <v>LUG</v>
      </c>
      <c r="I634" s="1">
        <f t="shared" si="37"/>
        <v>41456</v>
      </c>
      <c r="K634" s="2">
        <v>2.9</v>
      </c>
      <c r="L634" s="2" cm="1">
        <f t="array" ref="L634">+_xlfn.XLOOKUP(G634,'Variazioni mese finale'!A$7:A$81,_xlfn.XLOOKUP(H634,'Variazioni mese finale'!B$6:M$6,'Variazioni mese finale'!$B$7:$M$81))</f>
        <v>1.044</v>
      </c>
      <c r="M634" s="6">
        <f t="shared" si="38"/>
        <v>3.0276000000000001</v>
      </c>
      <c r="N634" s="2">
        <f>+M634*IFERROR(VLOOKUP(G634,DISPINCOECD,4,FALSE)/VLOOKUP(G$412,DISPINCOECD,4,FALSE),1)</f>
        <v>5.1989537865613551</v>
      </c>
      <c r="O634" s="2">
        <f>+K634*VLOOKUP(G634,'Indice consumi'!A$2:G$162,7,FALSE)</f>
        <v>13.042142567423253</v>
      </c>
      <c r="P634" s="2">
        <f>+K634*VLOOKUP(I634,PaperPulpPrice[#All],3,FALSE)/VLOOKUP(I$2,PaperPulpPrice[#All],3,FALSE)</f>
        <v>8.1606166751670823</v>
      </c>
    </row>
    <row r="635" spans="1:16" x14ac:dyDescent="0.35">
      <c r="A635">
        <v>634</v>
      </c>
      <c r="B635" t="s">
        <v>836</v>
      </c>
      <c r="C635" t="s">
        <v>50</v>
      </c>
      <c r="D635" t="s">
        <v>428</v>
      </c>
      <c r="E635" t="s">
        <v>428</v>
      </c>
      <c r="F635" t="s">
        <v>835</v>
      </c>
      <c r="G635">
        <v>2013</v>
      </c>
      <c r="H635" t="str">
        <f t="shared" si="36"/>
        <v>AGO</v>
      </c>
      <c r="I635" s="1">
        <f t="shared" si="37"/>
        <v>41487</v>
      </c>
      <c r="K635" s="2">
        <v>2.9</v>
      </c>
      <c r="L635" s="2" cm="1">
        <f t="array" ref="L635">+_xlfn.XLOOKUP(G635,'Variazioni mese finale'!A$7:A$81,_xlfn.XLOOKUP(H635,'Variazioni mese finale'!B$6:M$6,'Variazioni mese finale'!$B$7:$M$81))</f>
        <v>1.04</v>
      </c>
      <c r="M635" s="6">
        <f t="shared" si="38"/>
        <v>3.016</v>
      </c>
      <c r="N635" s="2">
        <f>+M635*IFERROR(VLOOKUP(G635,DISPINCOECD,4,FALSE)/VLOOKUP(G$412,DISPINCOECD,4,FALSE),1)</f>
        <v>5.1790344233944534</v>
      </c>
      <c r="O635" s="2">
        <f>+K635*VLOOKUP(G635,'Indice consumi'!A$2:G$162,7,FALSE)</f>
        <v>13.042142567423253</v>
      </c>
      <c r="P635" s="2">
        <f>+K635*VLOOKUP(I635,PaperPulpPrice[#All],3,FALSE)/VLOOKUP(I$2,PaperPulpPrice[#All],3,FALSE)</f>
        <v>8.3359055439112719</v>
      </c>
    </row>
    <row r="636" spans="1:16" x14ac:dyDescent="0.35">
      <c r="A636">
        <v>635</v>
      </c>
      <c r="B636" t="s">
        <v>837</v>
      </c>
      <c r="C636" t="s">
        <v>20</v>
      </c>
      <c r="D636" t="s">
        <v>428</v>
      </c>
      <c r="E636" t="s">
        <v>428</v>
      </c>
      <c r="F636" t="s">
        <v>838</v>
      </c>
      <c r="G636">
        <v>2013</v>
      </c>
      <c r="H636" t="str">
        <f t="shared" si="36"/>
        <v>SET</v>
      </c>
      <c r="I636" s="1">
        <f t="shared" si="37"/>
        <v>41518</v>
      </c>
      <c r="K636" s="2">
        <v>2.9</v>
      </c>
      <c r="L636" s="2" cm="1">
        <f t="array" ref="L636">+_xlfn.XLOOKUP(G636,'Variazioni mese finale'!A$7:A$81,_xlfn.XLOOKUP(H636,'Variazioni mese finale'!B$6:M$6,'Variazioni mese finale'!$B$7:$M$81))</f>
        <v>1.044</v>
      </c>
      <c r="M636" s="6">
        <f t="shared" si="38"/>
        <v>3.0276000000000001</v>
      </c>
      <c r="N636" s="2">
        <f>+M636*IFERROR(VLOOKUP(G636,DISPINCOECD,4,FALSE)/VLOOKUP(G$412,DISPINCOECD,4,FALSE),1)</f>
        <v>5.1989537865613551</v>
      </c>
      <c r="O636" s="2">
        <f>+K636*VLOOKUP(G636,'Indice consumi'!A$2:G$162,7,FALSE)</f>
        <v>13.042142567423253</v>
      </c>
      <c r="P636" s="2">
        <f>+K636*VLOOKUP(I636,PaperPulpPrice[#All],3,FALSE)/VLOOKUP(I$2,PaperPulpPrice[#All],3,FALSE)</f>
        <v>8.3691730929476762</v>
      </c>
    </row>
    <row r="637" spans="1:16" x14ac:dyDescent="0.35">
      <c r="A637">
        <v>636</v>
      </c>
      <c r="B637" t="s">
        <v>839</v>
      </c>
      <c r="C637" t="s">
        <v>7</v>
      </c>
      <c r="D637" t="s">
        <v>428</v>
      </c>
      <c r="E637" t="s">
        <v>428</v>
      </c>
      <c r="F637" t="s">
        <v>838</v>
      </c>
      <c r="G637">
        <v>2013</v>
      </c>
      <c r="H637" t="str">
        <f t="shared" si="36"/>
        <v>OTT</v>
      </c>
      <c r="I637" s="1">
        <f t="shared" si="37"/>
        <v>41548</v>
      </c>
      <c r="K637" s="2">
        <v>2.9</v>
      </c>
      <c r="L637" s="2" cm="1">
        <f t="array" ref="L637">+_xlfn.XLOOKUP(G637,'Variazioni mese finale'!A$7:A$81,_xlfn.XLOOKUP(H637,'Variazioni mese finale'!B$6:M$6,'Variazioni mese finale'!$B$7:$M$81))</f>
        <v>1.0449999999999999</v>
      </c>
      <c r="M637" s="6">
        <f t="shared" si="38"/>
        <v>3.0304999999999995</v>
      </c>
      <c r="N637" s="2">
        <f>+M637*IFERROR(VLOOKUP(G637,DISPINCOECD,4,FALSE)/VLOOKUP(G$412,DISPINCOECD,4,FALSE),1)</f>
        <v>5.2039336273530798</v>
      </c>
      <c r="O637" s="2">
        <f>+K637*VLOOKUP(G637,'Indice consumi'!A$2:G$162,7,FALSE)</f>
        <v>13.042142567423253</v>
      </c>
      <c r="P637" s="2">
        <f>+K637*VLOOKUP(I637,PaperPulpPrice[#All],3,FALSE)/VLOOKUP(I$2,PaperPulpPrice[#All],3,FALSE)</f>
        <v>8.5491856488542446</v>
      </c>
    </row>
    <row r="638" spans="1:16" x14ac:dyDescent="0.35">
      <c r="A638">
        <v>637</v>
      </c>
      <c r="B638" t="s">
        <v>840</v>
      </c>
      <c r="C638" t="s">
        <v>33</v>
      </c>
      <c r="D638" t="s">
        <v>428</v>
      </c>
      <c r="E638" t="s">
        <v>428</v>
      </c>
      <c r="F638" t="s">
        <v>841</v>
      </c>
      <c r="G638">
        <v>2013</v>
      </c>
      <c r="H638" t="str">
        <f t="shared" si="36"/>
        <v>NOV</v>
      </c>
      <c r="I638" s="1">
        <f t="shared" si="37"/>
        <v>41579</v>
      </c>
      <c r="K638" s="2">
        <v>2.9</v>
      </c>
      <c r="L638" s="2" cm="1">
        <f t="array" ref="L638">+_xlfn.XLOOKUP(G638,'Variazioni mese finale'!A$7:A$81,_xlfn.XLOOKUP(H638,'Variazioni mese finale'!B$6:M$6,'Variazioni mese finale'!$B$7:$M$81))</f>
        <v>1.048</v>
      </c>
      <c r="M638" s="6">
        <f t="shared" si="38"/>
        <v>3.0392000000000001</v>
      </c>
      <c r="N638" s="2">
        <f>+M638*IFERROR(VLOOKUP(G638,DISPINCOECD,4,FALSE)/VLOOKUP(G$412,DISPINCOECD,4,FALSE),1)</f>
        <v>5.2188731497282568</v>
      </c>
      <c r="O638" s="2">
        <f>+K638*VLOOKUP(G638,'Indice consumi'!A$2:G$162,7,FALSE)</f>
        <v>13.042142567423253</v>
      </c>
      <c r="P638" s="2">
        <f>+K638*VLOOKUP(I638,PaperPulpPrice[#All],3,FALSE)/VLOOKUP(I$2,PaperPulpPrice[#All],3,FALSE)</f>
        <v>8.4367953299450225</v>
      </c>
    </row>
    <row r="639" spans="1:16" x14ac:dyDescent="0.35">
      <c r="A639">
        <v>638</v>
      </c>
      <c r="B639" t="s">
        <v>842</v>
      </c>
      <c r="C639" t="s">
        <v>11</v>
      </c>
      <c r="D639" t="s">
        <v>428</v>
      </c>
      <c r="E639" t="s">
        <v>428</v>
      </c>
      <c r="F639" t="s">
        <v>841</v>
      </c>
      <c r="G639">
        <v>2013</v>
      </c>
      <c r="H639" t="str">
        <f t="shared" si="36"/>
        <v>DIC</v>
      </c>
      <c r="I639" s="1">
        <f t="shared" si="37"/>
        <v>41609</v>
      </c>
      <c r="K639" s="2">
        <v>2.9</v>
      </c>
      <c r="L639" s="2" cm="1">
        <f t="array" ref="L639">+_xlfn.XLOOKUP(G639,'Variazioni mese finale'!A$7:A$81,_xlfn.XLOOKUP(H639,'Variazioni mese finale'!B$6:M$6,'Variazioni mese finale'!$B$7:$M$81))</f>
        <v>1.0449999999999999</v>
      </c>
      <c r="M639" s="6">
        <f t="shared" si="38"/>
        <v>3.0304999999999995</v>
      </c>
      <c r="N639" s="2">
        <f>+M639*IFERROR(VLOOKUP(G639,DISPINCOECD,4,FALSE)/VLOOKUP(G$412,DISPINCOECD,4,FALSE),1)</f>
        <v>5.2039336273530798</v>
      </c>
      <c r="O639" s="2">
        <f>+K639*VLOOKUP(G639,'Indice consumi'!A$2:G$162,7,FALSE)</f>
        <v>13.042142567423253</v>
      </c>
      <c r="P639" s="2">
        <f>+K639*VLOOKUP(I639,PaperPulpPrice[#All],3,FALSE)/VLOOKUP(I$2,PaperPulpPrice[#All],3,FALSE)</f>
        <v>8.6679002388577384</v>
      </c>
    </row>
    <row r="640" spans="1:16" x14ac:dyDescent="0.35">
      <c r="A640">
        <v>639</v>
      </c>
      <c r="B640" t="s">
        <v>843</v>
      </c>
      <c r="C640" t="s">
        <v>22</v>
      </c>
      <c r="D640" t="s">
        <v>428</v>
      </c>
      <c r="E640" t="s">
        <v>428</v>
      </c>
      <c r="F640" t="s">
        <v>841</v>
      </c>
      <c r="G640">
        <v>2014</v>
      </c>
      <c r="H640" t="str">
        <f t="shared" si="36"/>
        <v>GEN</v>
      </c>
      <c r="I640" s="1">
        <f t="shared" si="37"/>
        <v>41640</v>
      </c>
      <c r="K640" s="2">
        <v>2.9</v>
      </c>
      <c r="L640" s="2" cm="1">
        <f t="array" ref="L640">+_xlfn.XLOOKUP(G640,'Variazioni mese finale'!A$7:A$81,_xlfn.XLOOKUP(H640,'Variazioni mese finale'!B$6:M$6,'Variazioni mese finale'!$B$7:$M$81))</f>
        <v>1.0429999999999999</v>
      </c>
      <c r="M640" s="6">
        <f t="shared" si="38"/>
        <v>3.0246999999999997</v>
      </c>
      <c r="N640" s="2">
        <f>+M640*IFERROR(VLOOKUP(G640,DISPINCOECD,4,FALSE)/VLOOKUP(G$412,DISPINCOECD,4,FALSE),1)</f>
        <v>5.164984944260909</v>
      </c>
      <c r="O640" s="2">
        <f>+K640*VLOOKUP(G640,'Indice consumi'!A$2:G$162,7,FALSE)</f>
        <v>12.92354070441178</v>
      </c>
      <c r="P640" s="2">
        <f>+K640*VLOOKUP(I640,PaperPulpPrice[#All],3,FALSE)/VLOOKUP(I$2,PaperPulpPrice[#All],3,FALSE)</f>
        <v>8.5007420036511707</v>
      </c>
    </row>
    <row r="641" spans="1:16" x14ac:dyDescent="0.35">
      <c r="A641">
        <v>640</v>
      </c>
      <c r="B641" t="s">
        <v>844</v>
      </c>
      <c r="C641" t="s">
        <v>14</v>
      </c>
      <c r="D641" t="s">
        <v>428</v>
      </c>
      <c r="E641" t="s">
        <v>428</v>
      </c>
      <c r="F641" t="s">
        <v>845</v>
      </c>
      <c r="G641">
        <v>2014</v>
      </c>
      <c r="H641" t="str">
        <f t="shared" si="36"/>
        <v>FEB</v>
      </c>
      <c r="I641" s="1">
        <f t="shared" si="37"/>
        <v>41671</v>
      </c>
      <c r="K641" s="2">
        <v>2.9</v>
      </c>
      <c r="L641" s="2" cm="1">
        <f t="array" ref="L641">+_xlfn.XLOOKUP(G641,'Variazioni mese finale'!A$7:A$81,_xlfn.XLOOKUP(H641,'Variazioni mese finale'!B$6:M$6,'Variazioni mese finale'!$B$7:$M$81))</f>
        <v>1.044</v>
      </c>
      <c r="M641" s="6">
        <f t="shared" si="38"/>
        <v>3.0276000000000001</v>
      </c>
      <c r="N641" s="2">
        <f>+M641*IFERROR(VLOOKUP(G641,DISPINCOECD,4,FALSE)/VLOOKUP(G$412,DISPINCOECD,4,FALSE),1)</f>
        <v>5.1699369911873339</v>
      </c>
      <c r="O641" s="2">
        <f>+K641*VLOOKUP(G641,'Indice consumi'!A$2:G$162,7,FALSE)</f>
        <v>12.92354070441178</v>
      </c>
      <c r="P641" s="2">
        <f>+K641*VLOOKUP(I641,PaperPulpPrice[#All],3,FALSE)/VLOOKUP(I$2,PaperPulpPrice[#All],3,FALSE)</f>
        <v>8.5686360340112948</v>
      </c>
    </row>
    <row r="642" spans="1:16" x14ac:dyDescent="0.35">
      <c r="A642">
        <v>641</v>
      </c>
      <c r="B642" t="s">
        <v>846</v>
      </c>
      <c r="C642" t="s">
        <v>24</v>
      </c>
      <c r="D642" t="s">
        <v>428</v>
      </c>
      <c r="E642" t="s">
        <v>428</v>
      </c>
      <c r="F642" t="s">
        <v>700</v>
      </c>
      <c r="G642">
        <v>2014</v>
      </c>
      <c r="H642" t="str">
        <f t="shared" si="36"/>
        <v>MAR</v>
      </c>
      <c r="I642" s="1">
        <f t="shared" si="37"/>
        <v>41699</v>
      </c>
      <c r="K642" s="2">
        <v>2.9</v>
      </c>
      <c r="L642" s="2" cm="1">
        <f t="array" ref="L642">+_xlfn.XLOOKUP(G642,'Variazioni mese finale'!A$7:A$81,_xlfn.XLOOKUP(H642,'Variazioni mese finale'!B$6:M$6,'Variazioni mese finale'!$B$7:$M$81))</f>
        <v>1.044</v>
      </c>
      <c r="M642" s="6">
        <f t="shared" si="38"/>
        <v>3.0276000000000001</v>
      </c>
      <c r="N642" s="2">
        <f>+M642*IFERROR(VLOOKUP(G642,DISPINCOECD,4,FALSE)/VLOOKUP(G$412,DISPINCOECD,4,FALSE),1)</f>
        <v>5.1699369911873339</v>
      </c>
      <c r="O642" s="2">
        <f>+K642*VLOOKUP(G642,'Indice consumi'!A$2:G$162,7,FALSE)</f>
        <v>12.92354070441178</v>
      </c>
      <c r="P642" s="2">
        <f>+K642*VLOOKUP(I642,PaperPulpPrice[#All],3,FALSE)/VLOOKUP(I$2,PaperPulpPrice[#All],3,FALSE)</f>
        <v>8.6715211465476543</v>
      </c>
    </row>
    <row r="643" spans="1:16" x14ac:dyDescent="0.35">
      <c r="A643">
        <v>642</v>
      </c>
      <c r="B643" t="s">
        <v>847</v>
      </c>
      <c r="C643" t="s">
        <v>16</v>
      </c>
      <c r="D643" t="s">
        <v>428</v>
      </c>
      <c r="E643" t="s">
        <v>428</v>
      </c>
      <c r="F643" t="s">
        <v>700</v>
      </c>
      <c r="G643">
        <v>2014</v>
      </c>
      <c r="H643" t="str">
        <f t="shared" ref="H643:H706" si="39">+UPPER(TEXT(I643,"MMM"))</f>
        <v>APR</v>
      </c>
      <c r="I643" s="1">
        <f t="shared" ref="I643:I706" si="40">+VALUE(CONCATENATE("01-",C643,"-",G643))</f>
        <v>41730</v>
      </c>
      <c r="K643" s="2">
        <v>2.9</v>
      </c>
      <c r="L643" s="2" cm="1">
        <f t="array" ref="L643">+_xlfn.XLOOKUP(G643,'Variazioni mese finale'!A$7:A$81,_xlfn.XLOOKUP(H643,'Variazioni mese finale'!B$6:M$6,'Variazioni mese finale'!$B$7:$M$81))</f>
        <v>1.042</v>
      </c>
      <c r="M643" s="6">
        <f t="shared" ref="M643:M706" si="41">+L643*K643</f>
        <v>3.0217999999999998</v>
      </c>
      <c r="N643" s="2">
        <f>+M643*IFERROR(VLOOKUP(G643,DISPINCOECD,4,FALSE)/VLOOKUP(G$412,DISPINCOECD,4,FALSE),1)</f>
        <v>5.1600328973344842</v>
      </c>
      <c r="O643" s="2">
        <f>+K643*VLOOKUP(G643,'Indice consumi'!A$2:G$162,7,FALSE)</f>
        <v>12.92354070441178</v>
      </c>
      <c r="P643" s="2">
        <f>+K643*VLOOKUP(I643,PaperPulpPrice[#All],3,FALSE)/VLOOKUP(I$2,PaperPulpPrice[#All],3,FALSE)</f>
        <v>8.7415514409747797</v>
      </c>
    </row>
    <row r="644" spans="1:16" x14ac:dyDescent="0.35">
      <c r="A644">
        <v>643</v>
      </c>
      <c r="B644" t="s">
        <v>848</v>
      </c>
      <c r="C644" t="s">
        <v>27</v>
      </c>
      <c r="D644" t="s">
        <v>428</v>
      </c>
      <c r="E644" t="s">
        <v>428</v>
      </c>
      <c r="F644" t="s">
        <v>613</v>
      </c>
      <c r="G644">
        <v>2014</v>
      </c>
      <c r="H644" t="str">
        <f t="shared" si="39"/>
        <v>MAG</v>
      </c>
      <c r="I644" s="1">
        <f t="shared" si="40"/>
        <v>41760</v>
      </c>
      <c r="K644" s="2">
        <v>3.2</v>
      </c>
      <c r="L644" s="2" cm="1">
        <f t="array" ref="L644">+_xlfn.XLOOKUP(G644,'Variazioni mese finale'!A$7:A$81,_xlfn.XLOOKUP(H644,'Variazioni mese finale'!B$6:M$6,'Variazioni mese finale'!$B$7:$M$81))</f>
        <v>1.0429999999999999</v>
      </c>
      <c r="M644" s="6">
        <f t="shared" si="41"/>
        <v>3.3376000000000001</v>
      </c>
      <c r="N644" s="2">
        <f>+M644*IFERROR(VLOOKUP(G644,DISPINCOECD,4,FALSE)/VLOOKUP(G$412,DISPINCOECD,4,FALSE),1)</f>
        <v>5.699293731598245</v>
      </c>
      <c r="O644" s="2">
        <f>+K644*VLOOKUP(G644,'Indice consumi'!A$2:G$162,7,FALSE)</f>
        <v>14.260458708316447</v>
      </c>
      <c r="P644" s="2">
        <f>+K644*VLOOKUP(I644,PaperPulpPrice[#All],3,FALSE)/VLOOKUP(I$2,PaperPulpPrice[#All],3,FALSE)</f>
        <v>9.7728126072615495</v>
      </c>
    </row>
    <row r="645" spans="1:16" x14ac:dyDescent="0.35">
      <c r="A645">
        <v>644</v>
      </c>
      <c r="B645" t="s">
        <v>849</v>
      </c>
      <c r="C645" t="s">
        <v>18</v>
      </c>
      <c r="D645" t="s">
        <v>428</v>
      </c>
      <c r="E645" t="s">
        <v>428</v>
      </c>
      <c r="F645" t="s">
        <v>613</v>
      </c>
      <c r="G645">
        <v>2014</v>
      </c>
      <c r="H645" t="str">
        <f t="shared" si="39"/>
        <v>GIU</v>
      </c>
      <c r="I645" s="1">
        <f t="shared" si="40"/>
        <v>41791</v>
      </c>
      <c r="K645" s="2">
        <v>3.2</v>
      </c>
      <c r="L645" s="2" cm="1">
        <f t="array" ref="L645">+_xlfn.XLOOKUP(G645,'Variazioni mese finale'!A$7:A$81,_xlfn.XLOOKUP(H645,'Variazioni mese finale'!B$6:M$6,'Variazioni mese finale'!$B$7:$M$81))</f>
        <v>1.042</v>
      </c>
      <c r="M645" s="6">
        <f t="shared" si="41"/>
        <v>3.3344000000000005</v>
      </c>
      <c r="N645" s="2">
        <f>+M645*IFERROR(VLOOKUP(G645,DISPINCOECD,4,FALSE)/VLOOKUP(G$412,DISPINCOECD,4,FALSE),1)</f>
        <v>5.6938294039552941</v>
      </c>
      <c r="O645" s="2">
        <f>+K645*VLOOKUP(G645,'Indice consumi'!A$2:G$162,7,FALSE)</f>
        <v>14.260458708316447</v>
      </c>
      <c r="P645" s="2">
        <f>+K645*VLOOKUP(I645,PaperPulpPrice[#All],3,FALSE)/VLOOKUP(I$2,PaperPulpPrice[#All],3,FALSE)</f>
        <v>9.8132102293266446</v>
      </c>
    </row>
    <row r="646" spans="1:16" x14ac:dyDescent="0.35">
      <c r="A646">
        <v>645</v>
      </c>
      <c r="B646" t="s">
        <v>850</v>
      </c>
      <c r="C646" t="s">
        <v>30</v>
      </c>
      <c r="D646" t="s">
        <v>791</v>
      </c>
      <c r="E646" t="s">
        <v>791</v>
      </c>
      <c r="F646" t="s">
        <v>758</v>
      </c>
      <c r="G646">
        <v>2014</v>
      </c>
      <c r="H646" t="str">
        <f t="shared" si="39"/>
        <v>LUG</v>
      </c>
      <c r="I646" s="1">
        <f t="shared" si="40"/>
        <v>41821</v>
      </c>
      <c r="K646" s="2">
        <v>3.2</v>
      </c>
      <c r="L646" s="2" cm="1">
        <f t="array" ref="L646">+_xlfn.XLOOKUP(G646,'Variazioni mese finale'!A$7:A$81,_xlfn.XLOOKUP(H646,'Variazioni mese finale'!B$6:M$6,'Variazioni mese finale'!$B$7:$M$81))</f>
        <v>1.0429999999999999</v>
      </c>
      <c r="M646" s="6">
        <f t="shared" si="41"/>
        <v>3.3376000000000001</v>
      </c>
      <c r="N646" s="2">
        <f>+M646*IFERROR(VLOOKUP(G646,DISPINCOECD,4,FALSE)/VLOOKUP(G$412,DISPINCOECD,4,FALSE),1)</f>
        <v>5.699293731598245</v>
      </c>
      <c r="O646" s="2">
        <f>+K646*VLOOKUP(G646,'Indice consumi'!A$2:G$162,7,FALSE)</f>
        <v>14.260458708316447</v>
      </c>
      <c r="P646" s="2">
        <f>+K646*VLOOKUP(I646,PaperPulpPrice[#All],3,FALSE)/VLOOKUP(I$2,PaperPulpPrice[#All],3,FALSE)</f>
        <v>9.7283779355898048</v>
      </c>
    </row>
    <row r="647" spans="1:16" x14ac:dyDescent="0.35">
      <c r="A647">
        <v>646</v>
      </c>
      <c r="B647" t="s">
        <v>851</v>
      </c>
      <c r="C647" t="s">
        <v>50</v>
      </c>
      <c r="D647" t="s">
        <v>791</v>
      </c>
      <c r="E647" t="s">
        <v>791</v>
      </c>
      <c r="F647" t="s">
        <v>758</v>
      </c>
      <c r="G647">
        <v>2014</v>
      </c>
      <c r="H647" t="str">
        <f t="shared" si="39"/>
        <v>AGO</v>
      </c>
      <c r="I647" s="1">
        <f t="shared" si="40"/>
        <v>41852</v>
      </c>
      <c r="K647" s="2">
        <v>3.2</v>
      </c>
      <c r="L647" s="2" cm="1">
        <f t="array" ref="L647">+_xlfn.XLOOKUP(G647,'Variazioni mese finale'!A$7:A$81,_xlfn.XLOOKUP(H647,'Variazioni mese finale'!B$6:M$6,'Variazioni mese finale'!$B$7:$M$81))</f>
        <v>1.0409999999999999</v>
      </c>
      <c r="M647" s="6">
        <f t="shared" si="41"/>
        <v>3.3311999999999999</v>
      </c>
      <c r="N647" s="2">
        <f>+M647*IFERROR(VLOOKUP(G647,DISPINCOECD,4,FALSE)/VLOOKUP(G$412,DISPINCOECD,4,FALSE),1)</f>
        <v>5.6883650763123415</v>
      </c>
      <c r="O647" s="2">
        <f>+K647*VLOOKUP(G647,'Indice consumi'!A$2:G$162,7,FALSE)</f>
        <v>14.260458708316447</v>
      </c>
      <c r="P647" s="2">
        <f>+K647*VLOOKUP(I647,PaperPulpPrice[#All],3,FALSE)/VLOOKUP(I$2,PaperPulpPrice[#All],3,FALSE)</f>
        <v>9.4209498875013775</v>
      </c>
    </row>
    <row r="648" spans="1:16" x14ac:dyDescent="0.35">
      <c r="A648">
        <v>647</v>
      </c>
      <c r="B648" t="s">
        <v>852</v>
      </c>
      <c r="C648" t="s">
        <v>20</v>
      </c>
      <c r="D648" t="s">
        <v>739</v>
      </c>
      <c r="E648" t="s">
        <v>739</v>
      </c>
      <c r="F648" t="s">
        <v>783</v>
      </c>
      <c r="G648">
        <v>2014</v>
      </c>
      <c r="H648" t="str">
        <f t="shared" si="39"/>
        <v>SET</v>
      </c>
      <c r="I648" s="1">
        <f t="shared" si="40"/>
        <v>41883</v>
      </c>
      <c r="K648" s="2">
        <v>3.2</v>
      </c>
      <c r="L648" s="2" cm="1">
        <f t="array" ref="L648">+_xlfn.XLOOKUP(G648,'Variazioni mese finale'!A$7:A$81,_xlfn.XLOOKUP(H648,'Variazioni mese finale'!B$6:M$6,'Variazioni mese finale'!$B$7:$M$81))</f>
        <v>1.0449999999999999</v>
      </c>
      <c r="M648" s="6">
        <f t="shared" si="41"/>
        <v>3.3439999999999999</v>
      </c>
      <c r="N648" s="2">
        <f>+M648*IFERROR(VLOOKUP(G648,DISPINCOECD,4,FALSE)/VLOOKUP(G$412,DISPINCOECD,4,FALSE),1)</f>
        <v>5.7102223868841469</v>
      </c>
      <c r="O648" s="2">
        <f>+K648*VLOOKUP(G648,'Indice consumi'!A$2:G$162,7,FALSE)</f>
        <v>14.260458708316447</v>
      </c>
      <c r="P648" s="2">
        <f>+K648*VLOOKUP(I648,PaperPulpPrice[#All],3,FALSE)/VLOOKUP(I$2,PaperPulpPrice[#All],3,FALSE)</f>
        <v>9.063657777198733</v>
      </c>
    </row>
    <row r="649" spans="1:16" x14ac:dyDescent="0.35">
      <c r="A649">
        <v>648</v>
      </c>
      <c r="B649" t="s">
        <v>853</v>
      </c>
      <c r="C649" t="s">
        <v>7</v>
      </c>
      <c r="D649" t="s">
        <v>739</v>
      </c>
      <c r="E649" t="s">
        <v>739</v>
      </c>
      <c r="F649" t="s">
        <v>783</v>
      </c>
      <c r="G649">
        <v>2014</v>
      </c>
      <c r="H649" t="str">
        <f t="shared" si="39"/>
        <v>OTT</v>
      </c>
      <c r="I649" s="1">
        <f t="shared" si="40"/>
        <v>41913</v>
      </c>
      <c r="K649" s="2">
        <v>3.2</v>
      </c>
      <c r="L649" s="2" cm="1">
        <f t="array" ref="L649">+_xlfn.XLOOKUP(G649,'Variazioni mese finale'!A$7:A$81,_xlfn.XLOOKUP(H649,'Variazioni mese finale'!B$6:M$6,'Variazioni mese finale'!$B$7:$M$81))</f>
        <v>1.044</v>
      </c>
      <c r="M649" s="6">
        <f t="shared" si="41"/>
        <v>3.3408000000000002</v>
      </c>
      <c r="N649" s="2">
        <f>+M649*IFERROR(VLOOKUP(G649,DISPINCOECD,4,FALSE)/VLOOKUP(G$412,DISPINCOECD,4,FALSE),1)</f>
        <v>5.7047580592411959</v>
      </c>
      <c r="O649" s="2">
        <f>+K649*VLOOKUP(G649,'Indice consumi'!A$2:G$162,7,FALSE)</f>
        <v>14.260458708316447</v>
      </c>
      <c r="P649" s="2">
        <f>+K649*VLOOKUP(I649,PaperPulpPrice[#All],3,FALSE)/VLOOKUP(I$2,PaperPulpPrice[#All],3,FALSE)</f>
        <v>8.6181314986218869</v>
      </c>
    </row>
    <row r="650" spans="1:16" x14ac:dyDescent="0.35">
      <c r="A650">
        <v>649</v>
      </c>
      <c r="B650" t="s">
        <v>854</v>
      </c>
      <c r="C650" t="s">
        <v>33</v>
      </c>
      <c r="D650" t="s">
        <v>428</v>
      </c>
      <c r="E650" t="s">
        <v>428</v>
      </c>
      <c r="F650" t="s">
        <v>768</v>
      </c>
      <c r="G650">
        <v>2014</v>
      </c>
      <c r="H650" t="str">
        <f t="shared" si="39"/>
        <v>NOV</v>
      </c>
      <c r="I650" s="1">
        <f t="shared" si="40"/>
        <v>41944</v>
      </c>
      <c r="K650" s="2">
        <v>3.2</v>
      </c>
      <c r="L650" s="2" cm="1">
        <f t="array" ref="L650">+_xlfn.XLOOKUP(G650,'Variazioni mese finale'!A$7:A$81,_xlfn.XLOOKUP(H650,'Variazioni mese finale'!B$6:M$6,'Variazioni mese finale'!$B$7:$M$81))</f>
        <v>1.046</v>
      </c>
      <c r="M650" s="6">
        <f t="shared" si="41"/>
        <v>3.3472000000000004</v>
      </c>
      <c r="N650" s="2">
        <f>+M650*IFERROR(VLOOKUP(G650,DISPINCOECD,4,FALSE)/VLOOKUP(G$412,DISPINCOECD,4,FALSE),1)</f>
        <v>5.7156867145270995</v>
      </c>
      <c r="O650" s="2">
        <f>+K650*VLOOKUP(G650,'Indice consumi'!A$2:G$162,7,FALSE)</f>
        <v>14.260458708316447</v>
      </c>
      <c r="P650" s="2">
        <f>+K650*VLOOKUP(I650,PaperPulpPrice[#All],3,FALSE)/VLOOKUP(I$2,PaperPulpPrice[#All],3,FALSE)</f>
        <v>8.7383721736879405</v>
      </c>
    </row>
    <row r="651" spans="1:16" x14ac:dyDescent="0.35">
      <c r="A651">
        <v>650</v>
      </c>
      <c r="B651" t="s">
        <v>855</v>
      </c>
      <c r="C651" t="s">
        <v>11</v>
      </c>
      <c r="D651" t="s">
        <v>428</v>
      </c>
      <c r="E651" t="s">
        <v>428</v>
      </c>
      <c r="F651" t="s">
        <v>768</v>
      </c>
      <c r="G651">
        <v>2014</v>
      </c>
      <c r="H651" t="str">
        <f t="shared" si="39"/>
        <v>DIC</v>
      </c>
      <c r="I651" s="1">
        <f t="shared" si="40"/>
        <v>41974</v>
      </c>
      <c r="K651" s="2">
        <v>3.2</v>
      </c>
      <c r="L651" s="2" cm="1">
        <f t="array" ref="L651">+_xlfn.XLOOKUP(G651,'Variazioni mese finale'!A$7:A$81,_xlfn.XLOOKUP(H651,'Variazioni mese finale'!B$6:M$6,'Variazioni mese finale'!$B$7:$M$81))</f>
        <v>1.046</v>
      </c>
      <c r="M651" s="6">
        <f t="shared" si="41"/>
        <v>3.3472000000000004</v>
      </c>
      <c r="N651" s="2">
        <f>+M651*IFERROR(VLOOKUP(G651,DISPINCOECD,4,FALSE)/VLOOKUP(G$412,DISPINCOECD,4,FALSE),1)</f>
        <v>5.7156867145270995</v>
      </c>
      <c r="O651" s="2">
        <f>+K651*VLOOKUP(G651,'Indice consumi'!A$2:G$162,7,FALSE)</f>
        <v>14.260458708316447</v>
      </c>
      <c r="P651" s="2">
        <f>+K651*VLOOKUP(I651,PaperPulpPrice[#All],3,FALSE)/VLOOKUP(I$2,PaperPulpPrice[#All],3,FALSE)</f>
        <v>8.4376389515982275</v>
      </c>
    </row>
    <row r="652" spans="1:16" x14ac:dyDescent="0.35">
      <c r="A652">
        <v>651</v>
      </c>
      <c r="B652" t="s">
        <v>856</v>
      </c>
      <c r="C652" t="s">
        <v>22</v>
      </c>
      <c r="D652" t="s">
        <v>428</v>
      </c>
      <c r="E652" t="s">
        <v>428</v>
      </c>
      <c r="F652" t="s">
        <v>857</v>
      </c>
      <c r="G652">
        <v>2015</v>
      </c>
      <c r="H652" t="str">
        <f t="shared" si="39"/>
        <v>GEN</v>
      </c>
      <c r="I652" s="1">
        <f t="shared" si="40"/>
        <v>42005</v>
      </c>
      <c r="K652" s="2">
        <v>3.2</v>
      </c>
      <c r="L652" s="2" cm="1">
        <f t="array" ref="L652">+_xlfn.XLOOKUP(G652,'Variazioni mese finale'!A$7:A$81,_xlfn.XLOOKUP(H652,'Variazioni mese finale'!B$6:M$6,'Variazioni mese finale'!$B$7:$M$81))</f>
        <v>1.0509999999999999</v>
      </c>
      <c r="M652" s="6">
        <f t="shared" si="41"/>
        <v>3.3632</v>
      </c>
      <c r="N652" s="2">
        <f>+M652*IFERROR(VLOOKUP(G652,DISPINCOECD,4,FALSE)/VLOOKUP(G$412,DISPINCOECD,4,FALSE),1)</f>
        <v>4.855682366965933</v>
      </c>
      <c r="O652" s="2">
        <f>+K652*VLOOKUP(G652,'Indice consumi'!A$2:G$162,7,FALSE)</f>
        <v>14.588767939789694</v>
      </c>
      <c r="P652" s="2">
        <f>+K652*VLOOKUP(I652,PaperPulpPrice[#All],3,FALSE)/VLOOKUP(I$2,PaperPulpPrice[#All],3,FALSE)</f>
        <v>7.9208318729143121</v>
      </c>
    </row>
    <row r="653" spans="1:16" x14ac:dyDescent="0.35">
      <c r="A653">
        <v>652</v>
      </c>
      <c r="B653" t="s">
        <v>858</v>
      </c>
      <c r="C653" t="s">
        <v>14</v>
      </c>
      <c r="D653" t="s">
        <v>428</v>
      </c>
      <c r="E653" t="s">
        <v>428</v>
      </c>
      <c r="F653" t="s">
        <v>773</v>
      </c>
      <c r="G653">
        <v>2015</v>
      </c>
      <c r="H653" t="str">
        <f t="shared" si="39"/>
        <v>FEB</v>
      </c>
      <c r="I653" s="1">
        <f t="shared" si="40"/>
        <v>42036</v>
      </c>
      <c r="K653" s="2">
        <v>3.2</v>
      </c>
      <c r="L653" s="2" cm="1">
        <f t="array" ref="L653">+_xlfn.XLOOKUP(G653,'Variazioni mese finale'!A$7:A$81,_xlfn.XLOOKUP(H653,'Variazioni mese finale'!B$6:M$6,'Variazioni mese finale'!$B$7:$M$81))</f>
        <v>1.048</v>
      </c>
      <c r="M653" s="6">
        <f t="shared" si="41"/>
        <v>3.3536000000000001</v>
      </c>
      <c r="N653" s="2">
        <f>+M653*IFERROR(VLOOKUP(G653,DISPINCOECD,4,FALSE)/VLOOKUP(G$412,DISPINCOECD,4,FALSE),1)</f>
        <v>4.8418221889441462</v>
      </c>
      <c r="O653" s="2">
        <f>+K653*VLOOKUP(G653,'Indice consumi'!A$2:G$162,7,FALSE)</f>
        <v>14.588767939789694</v>
      </c>
      <c r="P653" s="2">
        <f>+K653*VLOOKUP(I653,PaperPulpPrice[#All],3,FALSE)/VLOOKUP(I$2,PaperPulpPrice[#All],3,FALSE)</f>
        <v>7.9692134535848593</v>
      </c>
    </row>
    <row r="654" spans="1:16" x14ac:dyDescent="0.35">
      <c r="A654">
        <v>653</v>
      </c>
      <c r="B654" t="s">
        <v>859</v>
      </c>
      <c r="C654" t="s">
        <v>24</v>
      </c>
      <c r="D654" t="s">
        <v>428</v>
      </c>
      <c r="E654" t="s">
        <v>428</v>
      </c>
      <c r="F654" t="s">
        <v>773</v>
      </c>
      <c r="G654">
        <v>2015</v>
      </c>
      <c r="H654" t="str">
        <f t="shared" si="39"/>
        <v>MAR</v>
      </c>
      <c r="I654" s="1">
        <f t="shared" si="40"/>
        <v>42064</v>
      </c>
      <c r="K654" s="2">
        <v>3.2</v>
      </c>
      <c r="L654" s="2" cm="1">
        <f t="array" ref="L654">+_xlfn.XLOOKUP(G654,'Variazioni mese finale'!A$7:A$81,_xlfn.XLOOKUP(H654,'Variazioni mese finale'!B$6:M$6,'Variazioni mese finale'!$B$7:$M$81))</f>
        <v>1.046</v>
      </c>
      <c r="M654" s="6">
        <f t="shared" si="41"/>
        <v>3.3472000000000004</v>
      </c>
      <c r="N654" s="2">
        <f>+M654*IFERROR(VLOOKUP(G654,DISPINCOECD,4,FALSE)/VLOOKUP(G$412,DISPINCOECD,4,FALSE),1)</f>
        <v>4.8325820702629558</v>
      </c>
      <c r="O654" s="2">
        <f>+K654*VLOOKUP(G654,'Indice consumi'!A$2:G$162,7,FALSE)</f>
        <v>14.588767939789694</v>
      </c>
      <c r="P654" s="2">
        <f>+K654*VLOOKUP(I654,PaperPulpPrice[#All],3,FALSE)/VLOOKUP(I$2,PaperPulpPrice[#All],3,FALSE)</f>
        <v>7.6055826984089023</v>
      </c>
    </row>
    <row r="655" spans="1:16" x14ac:dyDescent="0.35">
      <c r="A655">
        <v>654</v>
      </c>
      <c r="B655" t="s">
        <v>860</v>
      </c>
      <c r="C655" t="s">
        <v>16</v>
      </c>
      <c r="D655" t="s">
        <v>776</v>
      </c>
      <c r="E655" t="s">
        <v>776</v>
      </c>
      <c r="F655" t="s">
        <v>812</v>
      </c>
      <c r="G655">
        <v>2015</v>
      </c>
      <c r="H655" t="str">
        <f t="shared" si="39"/>
        <v>APR</v>
      </c>
      <c r="I655" s="1">
        <f t="shared" si="40"/>
        <v>42095</v>
      </c>
      <c r="K655" s="2">
        <v>3.2</v>
      </c>
      <c r="L655" s="2" cm="1">
        <f t="array" ref="L655">+_xlfn.XLOOKUP(G655,'Variazioni mese finale'!A$7:A$81,_xlfn.XLOOKUP(H655,'Variazioni mese finale'!B$6:M$6,'Variazioni mese finale'!$B$7:$M$81))</f>
        <v>1.0449999999999999</v>
      </c>
      <c r="M655" s="6">
        <f t="shared" si="41"/>
        <v>3.3439999999999999</v>
      </c>
      <c r="N655" s="2">
        <f>+M655*IFERROR(VLOOKUP(G655,DISPINCOECD,4,FALSE)/VLOOKUP(G$412,DISPINCOECD,4,FALSE),1)</f>
        <v>4.8279620109223593</v>
      </c>
      <c r="O655" s="2">
        <f>+K655*VLOOKUP(G655,'Indice consumi'!A$2:G$162,7,FALSE)</f>
        <v>14.588767939789694</v>
      </c>
      <c r="P655" s="2">
        <f>+K655*VLOOKUP(I655,PaperPulpPrice[#All],3,FALSE)/VLOOKUP(I$2,PaperPulpPrice[#All],3,FALSE)</f>
        <v>7.5317454253232237</v>
      </c>
    </row>
    <row r="656" spans="1:16" x14ac:dyDescent="0.35">
      <c r="A656">
        <v>655</v>
      </c>
      <c r="B656" t="s">
        <v>861</v>
      </c>
      <c r="C656" t="s">
        <v>27</v>
      </c>
      <c r="D656" t="s">
        <v>776</v>
      </c>
      <c r="E656" t="s">
        <v>776</v>
      </c>
      <c r="F656" t="s">
        <v>812</v>
      </c>
      <c r="G656">
        <v>2015</v>
      </c>
      <c r="H656" t="str">
        <f t="shared" si="39"/>
        <v>MAG</v>
      </c>
      <c r="I656" s="1">
        <f t="shared" si="40"/>
        <v>42125</v>
      </c>
      <c r="K656" s="2">
        <v>3.2</v>
      </c>
      <c r="L656" s="2" cm="1">
        <f t="array" ref="L656">+_xlfn.XLOOKUP(G656,'Variazioni mese finale'!A$7:A$81,_xlfn.XLOOKUP(H656,'Variazioni mese finale'!B$6:M$6,'Variazioni mese finale'!$B$7:$M$81))</f>
        <v>1.044</v>
      </c>
      <c r="M656" s="6">
        <f t="shared" si="41"/>
        <v>3.3408000000000002</v>
      </c>
      <c r="N656" s="2">
        <f>+M656*IFERROR(VLOOKUP(G656,DISPINCOECD,4,FALSE)/VLOOKUP(G$412,DISPINCOECD,4,FALSE),1)</f>
        <v>4.8233419515817646</v>
      </c>
      <c r="O656" s="2">
        <f>+K656*VLOOKUP(G656,'Indice consumi'!A$2:G$162,7,FALSE)</f>
        <v>14.588767939789694</v>
      </c>
      <c r="P656" s="2">
        <f>+K656*VLOOKUP(I656,PaperPulpPrice[#All],3,FALSE)/VLOOKUP(I$2,PaperPulpPrice[#All],3,FALSE)</f>
        <v>7.7649957157053944</v>
      </c>
    </row>
    <row r="657" spans="1:16" x14ac:dyDescent="0.35">
      <c r="A657">
        <v>656</v>
      </c>
      <c r="B657" t="s">
        <v>862</v>
      </c>
      <c r="C657" t="s">
        <v>18</v>
      </c>
      <c r="D657" t="s">
        <v>739</v>
      </c>
      <c r="E657" t="s">
        <v>739</v>
      </c>
      <c r="F657" t="s">
        <v>751</v>
      </c>
      <c r="G657">
        <v>2015</v>
      </c>
      <c r="H657" t="str">
        <f t="shared" si="39"/>
        <v>GIU</v>
      </c>
      <c r="I657" s="1">
        <f t="shared" si="40"/>
        <v>42156</v>
      </c>
      <c r="K657" s="2">
        <v>3.2</v>
      </c>
      <c r="L657" s="2" cm="1">
        <f t="array" ref="L657">+_xlfn.XLOOKUP(G657,'Variazioni mese finale'!A$7:A$81,_xlfn.XLOOKUP(H657,'Variazioni mese finale'!B$6:M$6,'Variazioni mese finale'!$B$7:$M$81))</f>
        <v>1.0429999999999999</v>
      </c>
      <c r="M657" s="6">
        <f t="shared" si="41"/>
        <v>3.3376000000000001</v>
      </c>
      <c r="N657" s="2">
        <f>+M657*IFERROR(VLOOKUP(G657,DISPINCOECD,4,FALSE)/VLOOKUP(G$412,DISPINCOECD,4,FALSE),1)</f>
        <v>4.818721892241169</v>
      </c>
      <c r="O657" s="2">
        <f>+K657*VLOOKUP(G657,'Indice consumi'!A$2:G$162,7,FALSE)</f>
        <v>14.588767939789694</v>
      </c>
      <c r="P657" s="2">
        <f>+K657*VLOOKUP(I657,PaperPulpPrice[#All],3,FALSE)/VLOOKUP(I$2,PaperPulpPrice[#All],3,FALSE)</f>
        <v>7.7793848388381228</v>
      </c>
    </row>
    <row r="658" spans="1:16" x14ac:dyDescent="0.35">
      <c r="A658">
        <v>657</v>
      </c>
      <c r="B658" t="s">
        <v>863</v>
      </c>
      <c r="C658" t="s">
        <v>30</v>
      </c>
      <c r="D658" t="s">
        <v>739</v>
      </c>
      <c r="E658" t="s">
        <v>739</v>
      </c>
      <c r="F658" t="s">
        <v>751</v>
      </c>
      <c r="G658">
        <v>2015</v>
      </c>
      <c r="H658" t="str">
        <f t="shared" si="39"/>
        <v>LUG</v>
      </c>
      <c r="I658" s="1">
        <f t="shared" si="40"/>
        <v>42186</v>
      </c>
      <c r="K658" s="2">
        <v>3.2</v>
      </c>
      <c r="L658" s="2" cm="1">
        <f t="array" ref="L658">+_xlfn.XLOOKUP(G658,'Variazioni mese finale'!A$7:A$81,_xlfn.XLOOKUP(H658,'Variazioni mese finale'!B$6:M$6,'Variazioni mese finale'!$B$7:$M$81))</f>
        <v>1.044</v>
      </c>
      <c r="M658" s="6">
        <f t="shared" si="41"/>
        <v>3.3408000000000002</v>
      </c>
      <c r="N658" s="2">
        <f>+M658*IFERROR(VLOOKUP(G658,DISPINCOECD,4,FALSE)/VLOOKUP(G$412,DISPINCOECD,4,FALSE),1)</f>
        <v>4.8233419515817646</v>
      </c>
      <c r="O658" s="2">
        <f>+K658*VLOOKUP(G658,'Indice consumi'!A$2:G$162,7,FALSE)</f>
        <v>14.588767939789694</v>
      </c>
      <c r="P658" s="2">
        <f>+K658*VLOOKUP(I658,PaperPulpPrice[#All],3,FALSE)/VLOOKUP(I$2,PaperPulpPrice[#All],3,FALSE)</f>
        <v>7.6788297524342779</v>
      </c>
    </row>
    <row r="659" spans="1:16" x14ac:dyDescent="0.35">
      <c r="A659">
        <v>658</v>
      </c>
      <c r="B659" t="s">
        <v>864</v>
      </c>
      <c r="C659" t="s">
        <v>50</v>
      </c>
      <c r="D659" t="s">
        <v>428</v>
      </c>
      <c r="E659" t="s">
        <v>428</v>
      </c>
      <c r="F659" t="s">
        <v>700</v>
      </c>
      <c r="G659">
        <v>2015</v>
      </c>
      <c r="H659" t="str">
        <f t="shared" si="39"/>
        <v>AGO</v>
      </c>
      <c r="I659" s="1">
        <f t="shared" si="40"/>
        <v>42217</v>
      </c>
      <c r="K659" s="2">
        <v>3.2</v>
      </c>
      <c r="L659" s="2" cm="1">
        <f t="array" ref="L659">+_xlfn.XLOOKUP(G659,'Variazioni mese finale'!A$7:A$81,_xlfn.XLOOKUP(H659,'Variazioni mese finale'!B$6:M$6,'Variazioni mese finale'!$B$7:$M$81))</f>
        <v>1.042</v>
      </c>
      <c r="M659" s="6">
        <f t="shared" si="41"/>
        <v>3.3344000000000005</v>
      </c>
      <c r="N659" s="2">
        <f>+M659*IFERROR(VLOOKUP(G659,DISPINCOECD,4,FALSE)/VLOOKUP(G$412,DISPINCOECD,4,FALSE),1)</f>
        <v>4.8141018329005734</v>
      </c>
      <c r="O659" s="2">
        <f>+K659*VLOOKUP(G659,'Indice consumi'!A$2:G$162,7,FALSE)</f>
        <v>14.588767939789694</v>
      </c>
      <c r="P659" s="2">
        <f>+K659*VLOOKUP(I659,PaperPulpPrice[#All],3,FALSE)/VLOOKUP(I$2,PaperPulpPrice[#All],3,FALSE)</f>
        <v>7.7533697107993422</v>
      </c>
    </row>
    <row r="660" spans="1:16" x14ac:dyDescent="0.35">
      <c r="A660">
        <v>659</v>
      </c>
      <c r="B660" t="s">
        <v>865</v>
      </c>
      <c r="C660" t="s">
        <v>20</v>
      </c>
      <c r="D660" t="s">
        <v>428</v>
      </c>
      <c r="E660" t="s">
        <v>428</v>
      </c>
      <c r="F660" t="s">
        <v>700</v>
      </c>
      <c r="G660">
        <v>2015</v>
      </c>
      <c r="H660" t="str">
        <f t="shared" si="39"/>
        <v>SET</v>
      </c>
      <c r="I660" s="1">
        <f t="shared" si="40"/>
        <v>42248</v>
      </c>
      <c r="K660" s="2">
        <v>3.2</v>
      </c>
      <c r="L660" s="2" cm="1">
        <f t="array" ref="L660">+_xlfn.XLOOKUP(G660,'Variazioni mese finale'!A$7:A$81,_xlfn.XLOOKUP(H660,'Variazioni mese finale'!B$6:M$6,'Variazioni mese finale'!$B$7:$M$81))</f>
        <v>1.046</v>
      </c>
      <c r="M660" s="6">
        <f t="shared" si="41"/>
        <v>3.3472000000000004</v>
      </c>
      <c r="N660" s="2">
        <f>+M660*IFERROR(VLOOKUP(G660,DISPINCOECD,4,FALSE)/VLOOKUP(G$412,DISPINCOECD,4,FALSE),1)</f>
        <v>4.8325820702629558</v>
      </c>
      <c r="O660" s="2">
        <f>+K660*VLOOKUP(G660,'Indice consumi'!A$2:G$162,7,FALSE)</f>
        <v>14.588767939789694</v>
      </c>
      <c r="P660" s="2">
        <f>+K660*VLOOKUP(I660,PaperPulpPrice[#All],3,FALSE)/VLOOKUP(I$2,PaperPulpPrice[#All],3,FALSE)</f>
        <v>7.7592844738455833</v>
      </c>
    </row>
    <row r="661" spans="1:16" x14ac:dyDescent="0.35">
      <c r="A661">
        <v>660</v>
      </c>
      <c r="B661" t="s">
        <v>866</v>
      </c>
      <c r="C661" t="s">
        <v>7</v>
      </c>
      <c r="D661" t="s">
        <v>428</v>
      </c>
      <c r="E661" t="s">
        <v>428</v>
      </c>
      <c r="F661" t="s">
        <v>700</v>
      </c>
      <c r="G661">
        <v>2015</v>
      </c>
      <c r="H661" t="str">
        <f t="shared" si="39"/>
        <v>OTT</v>
      </c>
      <c r="I661" s="1">
        <f t="shared" si="40"/>
        <v>42278</v>
      </c>
      <c r="K661" s="2">
        <v>3.2</v>
      </c>
      <c r="L661" s="2" cm="1">
        <f t="array" ref="L661">+_xlfn.XLOOKUP(G661,'Variazioni mese finale'!A$7:A$81,_xlfn.XLOOKUP(H661,'Variazioni mese finale'!B$6:M$6,'Variazioni mese finale'!$B$7:$M$81))</f>
        <v>1.044</v>
      </c>
      <c r="M661" s="6">
        <f t="shared" si="41"/>
        <v>3.3408000000000002</v>
      </c>
      <c r="N661" s="2">
        <f>+M661*IFERROR(VLOOKUP(G661,DISPINCOECD,4,FALSE)/VLOOKUP(G$412,DISPINCOECD,4,FALSE),1)</f>
        <v>4.8233419515817646</v>
      </c>
      <c r="O661" s="2">
        <f>+K661*VLOOKUP(G661,'Indice consumi'!A$2:G$162,7,FALSE)</f>
        <v>14.588767939789694</v>
      </c>
      <c r="P661" s="2">
        <f>+K661*VLOOKUP(I661,PaperPulpPrice[#All],3,FALSE)/VLOOKUP(I$2,PaperPulpPrice[#All],3,FALSE)</f>
        <v>7.7004099701869144</v>
      </c>
    </row>
    <row r="662" spans="1:16" x14ac:dyDescent="0.35">
      <c r="A662">
        <v>661</v>
      </c>
      <c r="B662" t="s">
        <v>867</v>
      </c>
      <c r="C662" t="s">
        <v>33</v>
      </c>
      <c r="D662" t="s">
        <v>428</v>
      </c>
      <c r="E662" t="s">
        <v>428</v>
      </c>
      <c r="F662" t="s">
        <v>868</v>
      </c>
      <c r="G662">
        <v>2015</v>
      </c>
      <c r="H662" t="str">
        <f t="shared" si="39"/>
        <v>NOV</v>
      </c>
      <c r="I662" s="1">
        <f t="shared" si="40"/>
        <v>42309</v>
      </c>
      <c r="K662" s="2">
        <v>3.2</v>
      </c>
      <c r="L662" s="2" cm="1">
        <f t="array" ref="L662">+_xlfn.XLOOKUP(G662,'Variazioni mese finale'!A$7:A$81,_xlfn.XLOOKUP(H662,'Variazioni mese finale'!B$6:M$6,'Variazioni mese finale'!$B$7:$M$81))</f>
        <v>1.046</v>
      </c>
      <c r="M662" s="6">
        <f t="shared" si="41"/>
        <v>3.3472000000000004</v>
      </c>
      <c r="N662" s="2">
        <f>+M662*IFERROR(VLOOKUP(G662,DISPINCOECD,4,FALSE)/VLOOKUP(G$412,DISPINCOECD,4,FALSE),1)</f>
        <v>4.8325820702629558</v>
      </c>
      <c r="O662" s="2">
        <f>+K662*VLOOKUP(G662,'Indice consumi'!A$2:G$162,7,FALSE)</f>
        <v>14.588767939789694</v>
      </c>
      <c r="P662" s="2">
        <f>+K662*VLOOKUP(I662,PaperPulpPrice[#All],3,FALSE)/VLOOKUP(I$2,PaperPulpPrice[#All],3,FALSE)</f>
        <v>7.2969789744889546</v>
      </c>
    </row>
    <row r="663" spans="1:16" x14ac:dyDescent="0.35">
      <c r="A663">
        <v>662</v>
      </c>
      <c r="B663" t="s">
        <v>869</v>
      </c>
      <c r="C663" t="s">
        <v>11</v>
      </c>
      <c r="D663" t="s">
        <v>870</v>
      </c>
      <c r="E663" t="s">
        <v>739</v>
      </c>
      <c r="F663" t="s">
        <v>841</v>
      </c>
      <c r="G663">
        <v>2015</v>
      </c>
      <c r="H663" t="str">
        <f t="shared" si="39"/>
        <v>DIC</v>
      </c>
      <c r="I663" s="1">
        <f t="shared" si="40"/>
        <v>42339</v>
      </c>
      <c r="K663" s="2">
        <v>3.2</v>
      </c>
      <c r="L663" s="2" cm="1">
        <f t="array" ref="L663">+_xlfn.XLOOKUP(G663,'Variazioni mese finale'!A$7:A$81,_xlfn.XLOOKUP(H663,'Variazioni mese finale'!B$6:M$6,'Variazioni mese finale'!$B$7:$M$81))</f>
        <v>1.046</v>
      </c>
      <c r="M663" s="6">
        <f t="shared" si="41"/>
        <v>3.3472000000000004</v>
      </c>
      <c r="N663" s="2">
        <f>+M663*IFERROR(VLOOKUP(G663,DISPINCOECD,4,FALSE)/VLOOKUP(G$412,DISPINCOECD,4,FALSE),1)</f>
        <v>4.8325820702629558</v>
      </c>
      <c r="O663" s="2">
        <f>+K663*VLOOKUP(G663,'Indice consumi'!A$2:G$162,7,FALSE)</f>
        <v>14.588767939789694</v>
      </c>
      <c r="P663" s="2">
        <f>+K663*VLOOKUP(I663,PaperPulpPrice[#All],3,FALSE)/VLOOKUP(I$2,PaperPulpPrice[#All],3,FALSE)</f>
        <v>7.3515086322726981</v>
      </c>
    </row>
    <row r="664" spans="1:16" x14ac:dyDescent="0.35">
      <c r="A664">
        <v>663</v>
      </c>
      <c r="B664" t="s">
        <v>871</v>
      </c>
      <c r="C664" t="s">
        <v>22</v>
      </c>
      <c r="D664" t="s">
        <v>870</v>
      </c>
      <c r="E664" t="s">
        <v>739</v>
      </c>
      <c r="F664" t="s">
        <v>841</v>
      </c>
      <c r="G664">
        <v>2016</v>
      </c>
      <c r="H664" t="str">
        <f t="shared" si="39"/>
        <v>GEN</v>
      </c>
      <c r="I664" s="1">
        <f t="shared" si="40"/>
        <v>42370</v>
      </c>
      <c r="K664" s="2">
        <v>3.2</v>
      </c>
      <c r="L664" s="2" cm="1">
        <f t="array" ref="L664">+_xlfn.XLOOKUP(G664,'Variazioni mese finale'!A$7:A$81,_xlfn.XLOOKUP(H664,'Variazioni mese finale'!B$6:M$6,'Variazioni mese finale'!$B$7:$M$81))</f>
        <v>1.048</v>
      </c>
      <c r="M664" s="6">
        <f t="shared" si="41"/>
        <v>3.3536000000000001</v>
      </c>
      <c r="N664" s="2">
        <f>+M664*IFERROR(VLOOKUP(G664,DISPINCOECD,4,FALSE)/VLOOKUP(G$412,DISPINCOECD,4,FALSE),1)</f>
        <v>5.137774020440494</v>
      </c>
      <c r="O664" s="2">
        <f>+K664*VLOOKUP(G664,'Indice consumi'!A$2:G$162,7,FALSE)</f>
        <v>14.835262847046572</v>
      </c>
      <c r="P664" s="2">
        <f>+K664*VLOOKUP(I664,PaperPulpPrice[#All],3,FALSE)/VLOOKUP(I$2,PaperPulpPrice[#All],3,FALSE)</f>
        <v>7.252796399352329</v>
      </c>
    </row>
    <row r="665" spans="1:16" x14ac:dyDescent="0.35">
      <c r="A665">
        <v>664</v>
      </c>
      <c r="B665" t="s">
        <v>872</v>
      </c>
      <c r="C665" t="s">
        <v>14</v>
      </c>
      <c r="D665" t="s">
        <v>739</v>
      </c>
      <c r="E665" t="s">
        <v>739</v>
      </c>
      <c r="F665" t="s">
        <v>873</v>
      </c>
      <c r="G665">
        <v>2016</v>
      </c>
      <c r="H665" t="str">
        <f t="shared" si="39"/>
        <v>FEB</v>
      </c>
      <c r="I665" s="1">
        <f t="shared" si="40"/>
        <v>42401</v>
      </c>
      <c r="K665" s="2">
        <v>3.2</v>
      </c>
      <c r="L665" s="2" cm="1">
        <f t="array" ref="L665">+_xlfn.XLOOKUP(G665,'Variazioni mese finale'!A$7:A$81,_xlfn.XLOOKUP(H665,'Variazioni mese finale'!B$6:M$6,'Variazioni mese finale'!$B$7:$M$81))</f>
        <v>1.05</v>
      </c>
      <c r="M665" s="6">
        <f t="shared" si="41"/>
        <v>3.3600000000000003</v>
      </c>
      <c r="N665" s="2">
        <f>+M665*IFERROR(VLOOKUP(G665,DISPINCOECD,4,FALSE)/VLOOKUP(G$412,DISPINCOECD,4,FALSE),1)</f>
        <v>5.1475789326932437</v>
      </c>
      <c r="O665" s="2">
        <f>+K665*VLOOKUP(G665,'Indice consumi'!A$2:G$162,7,FALSE)</f>
        <v>14.835262847046572</v>
      </c>
      <c r="P665" s="2">
        <f>+K665*VLOOKUP(I665,PaperPulpPrice[#All],3,FALSE)/VLOOKUP(I$2,PaperPulpPrice[#All],3,FALSE)</f>
        <v>7.3832514606423718</v>
      </c>
    </row>
    <row r="666" spans="1:16" x14ac:dyDescent="0.35">
      <c r="A666">
        <v>665</v>
      </c>
      <c r="B666" t="s">
        <v>874</v>
      </c>
      <c r="C666" t="s">
        <v>24</v>
      </c>
      <c r="D666" t="s">
        <v>739</v>
      </c>
      <c r="E666" t="s">
        <v>739</v>
      </c>
      <c r="F666" t="s">
        <v>873</v>
      </c>
      <c r="G666">
        <v>2016</v>
      </c>
      <c r="H666" t="str">
        <f t="shared" si="39"/>
        <v>MAR</v>
      </c>
      <c r="I666" s="1">
        <f t="shared" si="40"/>
        <v>42430</v>
      </c>
      <c r="K666" s="2">
        <v>3.2</v>
      </c>
      <c r="L666" s="2" cm="1">
        <f t="array" ref="L666">+_xlfn.XLOOKUP(G666,'Variazioni mese finale'!A$7:A$81,_xlfn.XLOOKUP(H666,'Variazioni mese finale'!B$6:M$6,'Variazioni mese finale'!$B$7:$M$81))</f>
        <v>1.0489999999999999</v>
      </c>
      <c r="M666" s="6">
        <f t="shared" si="41"/>
        <v>3.3567999999999998</v>
      </c>
      <c r="N666" s="2">
        <f>+M666*IFERROR(VLOOKUP(G666,DISPINCOECD,4,FALSE)/VLOOKUP(G$412,DISPINCOECD,4,FALSE),1)</f>
        <v>5.1426764765668684</v>
      </c>
      <c r="O666" s="2">
        <f>+K666*VLOOKUP(G666,'Indice consumi'!A$2:G$162,7,FALSE)</f>
        <v>14.835262847046572</v>
      </c>
      <c r="P666" s="2">
        <f>+K666*VLOOKUP(I666,PaperPulpPrice[#All],3,FALSE)/VLOOKUP(I$2,PaperPulpPrice[#All],3,FALSE)</f>
        <v>7.3707956363874638</v>
      </c>
    </row>
    <row r="667" spans="1:16" x14ac:dyDescent="0.35">
      <c r="A667">
        <v>666</v>
      </c>
      <c r="B667" t="s">
        <v>875</v>
      </c>
      <c r="C667" t="s">
        <v>16</v>
      </c>
      <c r="D667" t="s">
        <v>791</v>
      </c>
      <c r="E667" t="s">
        <v>791</v>
      </c>
      <c r="F667" t="s">
        <v>134</v>
      </c>
      <c r="G667">
        <v>2016</v>
      </c>
      <c r="H667" t="str">
        <f t="shared" si="39"/>
        <v>APR</v>
      </c>
      <c r="I667" s="1">
        <f t="shared" si="40"/>
        <v>42461</v>
      </c>
      <c r="K667" s="2">
        <v>3.2</v>
      </c>
      <c r="L667" s="2" cm="1">
        <f t="array" ref="L667">+_xlfn.XLOOKUP(G667,'Variazioni mese finale'!A$7:A$81,_xlfn.XLOOKUP(H667,'Variazioni mese finale'!B$6:M$6,'Variazioni mese finale'!$B$7:$M$81))</f>
        <v>1.0489999999999999</v>
      </c>
      <c r="M667" s="6">
        <f t="shared" si="41"/>
        <v>3.3567999999999998</v>
      </c>
      <c r="N667" s="2">
        <f>+M667*IFERROR(VLOOKUP(G667,DISPINCOECD,4,FALSE)/VLOOKUP(G$412,DISPINCOECD,4,FALSE),1)</f>
        <v>5.1426764765668684</v>
      </c>
      <c r="O667" s="2">
        <f>+K667*VLOOKUP(G667,'Indice consumi'!A$2:G$162,7,FALSE)</f>
        <v>14.835262847046572</v>
      </c>
      <c r="P667" s="2">
        <f>+K667*VLOOKUP(I667,PaperPulpPrice[#All],3,FALSE)/VLOOKUP(I$2,PaperPulpPrice[#All],3,FALSE)</f>
        <v>7.5557567345073799</v>
      </c>
    </row>
    <row r="668" spans="1:16" x14ac:dyDescent="0.35">
      <c r="A668">
        <v>667</v>
      </c>
      <c r="B668" t="s">
        <v>876</v>
      </c>
      <c r="C668" t="s">
        <v>27</v>
      </c>
      <c r="D668" t="s">
        <v>791</v>
      </c>
      <c r="E668" t="s">
        <v>791</v>
      </c>
      <c r="F668" t="s">
        <v>134</v>
      </c>
      <c r="G668">
        <v>2016</v>
      </c>
      <c r="H668" t="str">
        <f t="shared" si="39"/>
        <v>MAG</v>
      </c>
      <c r="I668" s="1">
        <f t="shared" si="40"/>
        <v>42491</v>
      </c>
      <c r="K668" s="2">
        <v>3.2</v>
      </c>
      <c r="L668" s="2" cm="1">
        <f t="array" ref="L668">+_xlfn.XLOOKUP(G668,'Variazioni mese finale'!A$7:A$81,_xlfn.XLOOKUP(H668,'Variazioni mese finale'!B$6:M$6,'Variazioni mese finale'!$B$7:$M$81))</f>
        <v>1.048</v>
      </c>
      <c r="M668" s="6">
        <f t="shared" si="41"/>
        <v>3.3536000000000001</v>
      </c>
      <c r="N668" s="2">
        <f>+M668*IFERROR(VLOOKUP(G668,DISPINCOECD,4,FALSE)/VLOOKUP(G$412,DISPINCOECD,4,FALSE),1)</f>
        <v>5.137774020440494</v>
      </c>
      <c r="O668" s="2">
        <f>+K668*VLOOKUP(G668,'Indice consumi'!A$2:G$162,7,FALSE)</f>
        <v>14.835262847046572</v>
      </c>
      <c r="P668" s="2">
        <f>+K668*VLOOKUP(I668,PaperPulpPrice[#All],3,FALSE)/VLOOKUP(I$2,PaperPulpPrice[#All],3,FALSE)</f>
        <v>7.3517310502222246</v>
      </c>
    </row>
    <row r="669" spans="1:16" x14ac:dyDescent="0.35">
      <c r="A669">
        <v>668</v>
      </c>
      <c r="B669" t="s">
        <v>877</v>
      </c>
      <c r="C669" t="s">
        <v>18</v>
      </c>
      <c r="D669" t="s">
        <v>428</v>
      </c>
      <c r="E669" t="s">
        <v>428</v>
      </c>
      <c r="F669" t="s">
        <v>878</v>
      </c>
      <c r="G669">
        <v>2016</v>
      </c>
      <c r="H669" t="str">
        <f t="shared" si="39"/>
        <v>GIU</v>
      </c>
      <c r="I669" s="1">
        <f t="shared" si="40"/>
        <v>42522</v>
      </c>
      <c r="K669" s="2">
        <v>3.2</v>
      </c>
      <c r="L669" s="2" cm="1">
        <f t="array" ref="L669">+_xlfn.XLOOKUP(G669,'Variazioni mese finale'!A$7:A$81,_xlfn.XLOOKUP(H669,'Variazioni mese finale'!B$6:M$6,'Variazioni mese finale'!$B$7:$M$81))</f>
        <v>1.046</v>
      </c>
      <c r="M669" s="6">
        <f t="shared" si="41"/>
        <v>3.3472000000000004</v>
      </c>
      <c r="N669" s="2">
        <f>+M669*IFERROR(VLOOKUP(G669,DISPINCOECD,4,FALSE)/VLOOKUP(G$412,DISPINCOECD,4,FALSE),1)</f>
        <v>5.1279691081877452</v>
      </c>
      <c r="O669" s="2">
        <f>+K669*VLOOKUP(G669,'Indice consumi'!A$2:G$162,7,FALSE)</f>
        <v>14.835262847046572</v>
      </c>
      <c r="P669" s="2">
        <f>+K669*VLOOKUP(I669,PaperPulpPrice[#All],3,FALSE)/VLOOKUP(I$2,PaperPulpPrice[#All],3,FALSE)</f>
        <v>7.2041880956229205</v>
      </c>
    </row>
    <row r="670" spans="1:16" x14ac:dyDescent="0.35">
      <c r="A670">
        <v>669</v>
      </c>
      <c r="B670" t="s">
        <v>879</v>
      </c>
      <c r="C670" t="s">
        <v>30</v>
      </c>
      <c r="D670" t="s">
        <v>428</v>
      </c>
      <c r="E670" t="s">
        <v>428</v>
      </c>
      <c r="F670" t="s">
        <v>878</v>
      </c>
      <c r="G670">
        <v>2016</v>
      </c>
      <c r="H670" t="str">
        <f t="shared" si="39"/>
        <v>LUG</v>
      </c>
      <c r="I670" s="1">
        <f t="shared" si="40"/>
        <v>42552</v>
      </c>
      <c r="K670" s="2">
        <v>3.2</v>
      </c>
      <c r="L670" s="2" cm="1">
        <f t="array" ref="L670">+_xlfn.XLOOKUP(G670,'Variazioni mese finale'!A$7:A$81,_xlfn.XLOOKUP(H670,'Variazioni mese finale'!B$6:M$6,'Variazioni mese finale'!$B$7:$M$81))</f>
        <v>1.0449999999999999</v>
      </c>
      <c r="M670" s="6">
        <f t="shared" si="41"/>
        <v>3.3439999999999999</v>
      </c>
      <c r="N670" s="2">
        <f>+M670*IFERROR(VLOOKUP(G670,DISPINCOECD,4,FALSE)/VLOOKUP(G$412,DISPINCOECD,4,FALSE),1)</f>
        <v>5.1230666520613699</v>
      </c>
      <c r="O670" s="2">
        <f>+K670*VLOOKUP(G670,'Indice consumi'!A$2:G$162,7,FALSE)</f>
        <v>14.835262847046572</v>
      </c>
      <c r="P670" s="2">
        <f>+K670*VLOOKUP(I670,PaperPulpPrice[#All],3,FALSE)/VLOOKUP(I$2,PaperPulpPrice[#All],3,FALSE)</f>
        <v>7.1603161360297154</v>
      </c>
    </row>
    <row r="671" spans="1:16" x14ac:dyDescent="0.35">
      <c r="A671">
        <v>670</v>
      </c>
      <c r="B671" t="s">
        <v>880</v>
      </c>
      <c r="C671" t="s">
        <v>50</v>
      </c>
      <c r="D671" t="s">
        <v>428</v>
      </c>
      <c r="E671" t="s">
        <v>428</v>
      </c>
      <c r="F671" t="s">
        <v>878</v>
      </c>
      <c r="G671">
        <v>2016</v>
      </c>
      <c r="H671" t="str">
        <f t="shared" si="39"/>
        <v>AGO</v>
      </c>
      <c r="I671" s="1">
        <f t="shared" si="40"/>
        <v>42583</v>
      </c>
      <c r="K671" s="2">
        <v>3.2</v>
      </c>
      <c r="L671" s="2" cm="1">
        <f t="array" ref="L671">+_xlfn.XLOOKUP(G671,'Variazioni mese finale'!A$7:A$81,_xlfn.XLOOKUP(H671,'Variazioni mese finale'!B$6:M$6,'Variazioni mese finale'!$B$7:$M$81))</f>
        <v>1.0429999999999999</v>
      </c>
      <c r="M671" s="6">
        <f t="shared" si="41"/>
        <v>3.3376000000000001</v>
      </c>
      <c r="N671" s="2">
        <f>+M671*IFERROR(VLOOKUP(G671,DISPINCOECD,4,FALSE)/VLOOKUP(G$412,DISPINCOECD,4,FALSE),1)</f>
        <v>5.1132617398086211</v>
      </c>
      <c r="O671" s="2">
        <f>+K671*VLOOKUP(G671,'Indice consumi'!A$2:G$162,7,FALSE)</f>
        <v>14.835262847046572</v>
      </c>
      <c r="P671" s="2">
        <f>+K671*VLOOKUP(I671,PaperPulpPrice[#All],3,FALSE)/VLOOKUP(I$2,PaperPulpPrice[#All],3,FALSE)</f>
        <v>7.3341114568609624</v>
      </c>
    </row>
    <row r="672" spans="1:16" x14ac:dyDescent="0.35">
      <c r="A672">
        <v>671</v>
      </c>
      <c r="B672" t="s">
        <v>881</v>
      </c>
      <c r="C672" t="s">
        <v>20</v>
      </c>
      <c r="D672" t="s">
        <v>776</v>
      </c>
      <c r="E672" t="s">
        <v>776</v>
      </c>
      <c r="F672" t="s">
        <v>758</v>
      </c>
      <c r="G672">
        <v>2016</v>
      </c>
      <c r="H672" t="str">
        <f t="shared" si="39"/>
        <v>SET</v>
      </c>
      <c r="I672" s="1">
        <f t="shared" si="40"/>
        <v>42614</v>
      </c>
      <c r="K672" s="2">
        <v>3.2</v>
      </c>
      <c r="L672" s="2" cm="1">
        <f t="array" ref="L672">+_xlfn.XLOOKUP(G672,'Variazioni mese finale'!A$7:A$81,_xlfn.XLOOKUP(H672,'Variazioni mese finale'!B$6:M$6,'Variazioni mese finale'!$B$7:$M$81))</f>
        <v>1.0449999999999999</v>
      </c>
      <c r="M672" s="6">
        <f t="shared" si="41"/>
        <v>3.3439999999999999</v>
      </c>
      <c r="N672" s="2">
        <f>+M672*IFERROR(VLOOKUP(G672,DISPINCOECD,4,FALSE)/VLOOKUP(G$412,DISPINCOECD,4,FALSE),1)</f>
        <v>5.1230666520613699</v>
      </c>
      <c r="O672" s="2">
        <f>+K672*VLOOKUP(G672,'Indice consumi'!A$2:G$162,7,FALSE)</f>
        <v>14.835262847046572</v>
      </c>
      <c r="P672" s="2">
        <f>+K672*VLOOKUP(I672,PaperPulpPrice[#All],3,FALSE)/VLOOKUP(I$2,PaperPulpPrice[#All],3,FALSE)</f>
        <v>7.283113665057499</v>
      </c>
    </row>
    <row r="673" spans="1:16" x14ac:dyDescent="0.35">
      <c r="A673">
        <v>672</v>
      </c>
      <c r="B673" t="s">
        <v>882</v>
      </c>
      <c r="C673" t="s">
        <v>7</v>
      </c>
      <c r="D673" t="s">
        <v>776</v>
      </c>
      <c r="E673" t="s">
        <v>776</v>
      </c>
      <c r="F673" t="s">
        <v>758</v>
      </c>
      <c r="G673">
        <v>2016</v>
      </c>
      <c r="H673" t="str">
        <f t="shared" si="39"/>
        <v>OTT</v>
      </c>
      <c r="I673" s="1">
        <f t="shared" si="40"/>
        <v>42644</v>
      </c>
      <c r="K673" s="2">
        <v>3.2</v>
      </c>
      <c r="L673" s="2" cm="1">
        <f t="array" ref="L673">+_xlfn.XLOOKUP(G673,'Variazioni mese finale'!A$7:A$81,_xlfn.XLOOKUP(H673,'Variazioni mese finale'!B$6:M$6,'Variazioni mese finale'!$B$7:$M$81))</f>
        <v>1.0449999999999999</v>
      </c>
      <c r="M673" s="6">
        <f t="shared" si="41"/>
        <v>3.3439999999999999</v>
      </c>
      <c r="N673" s="2">
        <f>+M673*IFERROR(VLOOKUP(G673,DISPINCOECD,4,FALSE)/VLOOKUP(G$412,DISPINCOECD,4,FALSE),1)</f>
        <v>5.1230666520613699</v>
      </c>
      <c r="O673" s="2">
        <f>+K673*VLOOKUP(G673,'Indice consumi'!A$2:G$162,7,FALSE)</f>
        <v>14.835262847046572</v>
      </c>
      <c r="P673" s="2">
        <f>+K673*VLOOKUP(I673,PaperPulpPrice[#All],3,FALSE)/VLOOKUP(I$2,PaperPulpPrice[#All],3,FALSE)</f>
        <v>7.1622275283777341</v>
      </c>
    </row>
    <row r="674" spans="1:16" x14ac:dyDescent="0.35">
      <c r="A674">
        <v>673</v>
      </c>
      <c r="B674" t="s">
        <v>883</v>
      </c>
      <c r="C674" t="s">
        <v>33</v>
      </c>
      <c r="D674" t="s">
        <v>428</v>
      </c>
      <c r="E674" t="s">
        <v>428</v>
      </c>
      <c r="F674" t="s">
        <v>403</v>
      </c>
      <c r="G674">
        <v>2016</v>
      </c>
      <c r="H674" t="str">
        <f t="shared" si="39"/>
        <v>NOV</v>
      </c>
      <c r="I674" s="1">
        <f t="shared" si="40"/>
        <v>42675</v>
      </c>
      <c r="K674" s="2">
        <v>3.2</v>
      </c>
      <c r="L674" s="2" cm="1">
        <f t="array" ref="L674">+_xlfn.XLOOKUP(G674,'Variazioni mese finale'!A$7:A$81,_xlfn.XLOOKUP(H674,'Variazioni mese finale'!B$6:M$6,'Variazioni mese finale'!$B$7:$M$81))</f>
        <v>1.0449999999999999</v>
      </c>
      <c r="M674" s="6">
        <f t="shared" si="41"/>
        <v>3.3439999999999999</v>
      </c>
      <c r="N674" s="2">
        <f>+M674*IFERROR(VLOOKUP(G674,DISPINCOECD,4,FALSE)/VLOOKUP(G$412,DISPINCOECD,4,FALSE),1)</f>
        <v>5.1230666520613699</v>
      </c>
      <c r="O674" s="2">
        <f>+K674*VLOOKUP(G674,'Indice consumi'!A$2:G$162,7,FALSE)</f>
        <v>14.835262847046572</v>
      </c>
      <c r="P674" s="2">
        <f>+K674*VLOOKUP(I674,PaperPulpPrice[#All],3,FALSE)/VLOOKUP(I$2,PaperPulpPrice[#All],3,FALSE)</f>
        <v>6.9160320409140583</v>
      </c>
    </row>
    <row r="675" spans="1:16" x14ac:dyDescent="0.35">
      <c r="A675">
        <v>674</v>
      </c>
      <c r="B675" t="s">
        <v>884</v>
      </c>
      <c r="C675" t="s">
        <v>11</v>
      </c>
      <c r="D675" t="s">
        <v>428</v>
      </c>
      <c r="E675" t="s">
        <v>428</v>
      </c>
      <c r="F675" t="s">
        <v>403</v>
      </c>
      <c r="G675">
        <v>2016</v>
      </c>
      <c r="H675" t="str">
        <f t="shared" si="39"/>
        <v>DIC</v>
      </c>
      <c r="I675" s="1">
        <f t="shared" si="40"/>
        <v>42705</v>
      </c>
      <c r="K675" s="2">
        <v>3.2</v>
      </c>
      <c r="L675" s="2" cm="1">
        <f t="array" ref="L675">+_xlfn.XLOOKUP(G675,'Variazioni mese finale'!A$7:A$81,_xlfn.XLOOKUP(H675,'Variazioni mese finale'!B$6:M$6,'Variazioni mese finale'!$B$7:$M$81))</f>
        <v>1.042</v>
      </c>
      <c r="M675" s="6">
        <f t="shared" si="41"/>
        <v>3.3344000000000005</v>
      </c>
      <c r="N675" s="2">
        <f>+M675*IFERROR(VLOOKUP(G675,DISPINCOECD,4,FALSE)/VLOOKUP(G$412,DISPINCOECD,4,FALSE),1)</f>
        <v>5.1083592836822476</v>
      </c>
      <c r="O675" s="2">
        <f>+K675*VLOOKUP(G675,'Indice consumi'!A$2:G$162,7,FALSE)</f>
        <v>14.835262847046572</v>
      </c>
      <c r="P675" s="2">
        <f>+K675*VLOOKUP(I675,PaperPulpPrice[#All],3,FALSE)/VLOOKUP(I$2,PaperPulpPrice[#All],3,FALSE)</f>
        <v>6.8243172488901571</v>
      </c>
    </row>
    <row r="676" spans="1:16" x14ac:dyDescent="0.35">
      <c r="A676">
        <v>675</v>
      </c>
      <c r="B676" t="s">
        <v>885</v>
      </c>
      <c r="C676" t="s">
        <v>22</v>
      </c>
      <c r="D676" t="s">
        <v>428</v>
      </c>
      <c r="E676" t="s">
        <v>428</v>
      </c>
      <c r="F676" t="s">
        <v>403</v>
      </c>
      <c r="G676">
        <v>2017</v>
      </c>
      <c r="H676" t="str">
        <f t="shared" si="39"/>
        <v>GEN</v>
      </c>
      <c r="I676" s="1">
        <f t="shared" si="40"/>
        <v>42736</v>
      </c>
      <c r="K676" s="2">
        <v>3.2</v>
      </c>
      <c r="L676" s="2" cm="1">
        <f t="array" ref="L676">+_xlfn.XLOOKUP(G676,'Variazioni mese finale'!A$7:A$81,_xlfn.XLOOKUP(H676,'Variazioni mese finale'!B$6:M$6,'Variazioni mese finale'!$B$7:$M$81))</f>
        <v>1.0389999999999999</v>
      </c>
      <c r="M676" s="6">
        <f t="shared" si="41"/>
        <v>3.3247999999999998</v>
      </c>
      <c r="N676" s="2">
        <f>+M676*IFERROR(VLOOKUP(G676,DISPINCOECD,4,FALSE)/VLOOKUP(G$412,DISPINCOECD,4,FALSE),1)</f>
        <v>5.3678282864220472</v>
      </c>
      <c r="O676" s="2">
        <f>+K676*VLOOKUP(G676,'Indice consumi'!A$2:G$162,7,FALSE)</f>
        <v>15.09078685493172</v>
      </c>
      <c r="P676" s="2">
        <f>+K676*VLOOKUP(I676,PaperPulpPrice[#All],3,FALSE)/VLOOKUP(I$2,PaperPulpPrice[#All],3,FALSE)</f>
        <v>6.8625106930741575</v>
      </c>
    </row>
    <row r="677" spans="1:16" x14ac:dyDescent="0.35">
      <c r="A677">
        <v>676</v>
      </c>
      <c r="B677" t="s">
        <v>886</v>
      </c>
      <c r="C677" t="s">
        <v>14</v>
      </c>
      <c r="D677" t="s">
        <v>739</v>
      </c>
      <c r="E677" t="s">
        <v>739</v>
      </c>
      <c r="F677" t="s">
        <v>835</v>
      </c>
      <c r="G677">
        <v>2017</v>
      </c>
      <c r="H677" t="str">
        <f t="shared" si="39"/>
        <v>FEB</v>
      </c>
      <c r="I677" s="1">
        <f t="shared" si="40"/>
        <v>42767</v>
      </c>
      <c r="K677" s="2">
        <v>3.2</v>
      </c>
      <c r="L677" s="2" cm="1">
        <f t="array" ref="L677">+_xlfn.XLOOKUP(G677,'Variazioni mese finale'!A$7:A$81,_xlfn.XLOOKUP(H677,'Variazioni mese finale'!B$6:M$6,'Variazioni mese finale'!$B$7:$M$81))</f>
        <v>1.0349999999999999</v>
      </c>
      <c r="M677" s="6">
        <f t="shared" si="41"/>
        <v>3.3119999999999998</v>
      </c>
      <c r="N677" s="2">
        <f>+M677*IFERROR(VLOOKUP(G677,DISPINCOECD,4,FALSE)/VLOOKUP(G$412,DISPINCOECD,4,FALSE),1)</f>
        <v>5.3471629224704706</v>
      </c>
      <c r="O677" s="2">
        <f>+K677*VLOOKUP(G677,'Indice consumi'!A$2:G$162,7,FALSE)</f>
        <v>15.09078685493172</v>
      </c>
      <c r="P677" s="2">
        <f>+K677*VLOOKUP(I677,PaperPulpPrice[#All],3,FALSE)/VLOOKUP(I$2,PaperPulpPrice[#All],3,FALSE)</f>
        <v>6.7875495959605372</v>
      </c>
    </row>
    <row r="678" spans="1:16" x14ac:dyDescent="0.35">
      <c r="A678">
        <v>677</v>
      </c>
      <c r="B678" t="s">
        <v>887</v>
      </c>
      <c r="C678" t="s">
        <v>24</v>
      </c>
      <c r="D678" t="s">
        <v>739</v>
      </c>
      <c r="E678" t="s">
        <v>739</v>
      </c>
      <c r="F678" t="s">
        <v>835</v>
      </c>
      <c r="G678">
        <v>2017</v>
      </c>
      <c r="H678" t="str">
        <f t="shared" si="39"/>
        <v>MAR</v>
      </c>
      <c r="I678" s="1">
        <f t="shared" si="40"/>
        <v>42795</v>
      </c>
      <c r="K678" s="2">
        <v>3.2</v>
      </c>
      <c r="L678" s="2" cm="1">
        <f t="array" ref="L678">+_xlfn.XLOOKUP(G678,'Variazioni mese finale'!A$7:A$81,_xlfn.XLOOKUP(H678,'Variazioni mese finale'!B$6:M$6,'Variazioni mese finale'!$B$7:$M$81))</f>
        <v>1.0349999999999999</v>
      </c>
      <c r="M678" s="6">
        <f t="shared" si="41"/>
        <v>3.3119999999999998</v>
      </c>
      <c r="N678" s="2">
        <f>+M678*IFERROR(VLOOKUP(G678,DISPINCOECD,4,FALSE)/VLOOKUP(G$412,DISPINCOECD,4,FALSE),1)</f>
        <v>5.3471629224704706</v>
      </c>
      <c r="O678" s="2">
        <f>+K678*VLOOKUP(G678,'Indice consumi'!A$2:G$162,7,FALSE)</f>
        <v>15.09078685493172</v>
      </c>
      <c r="P678" s="2">
        <f>+K678*VLOOKUP(I678,PaperPulpPrice[#All],3,FALSE)/VLOOKUP(I$2,PaperPulpPrice[#All],3,FALSE)</f>
        <v>6.907961637237098</v>
      </c>
    </row>
    <row r="679" spans="1:16" x14ac:dyDescent="0.35">
      <c r="A679">
        <v>678</v>
      </c>
      <c r="B679" t="s">
        <v>888</v>
      </c>
      <c r="C679" t="s">
        <v>16</v>
      </c>
      <c r="D679" t="s">
        <v>428</v>
      </c>
      <c r="E679" t="s">
        <v>428</v>
      </c>
      <c r="F679" t="s">
        <v>773</v>
      </c>
      <c r="G679">
        <v>2017</v>
      </c>
      <c r="H679" t="str">
        <f t="shared" si="39"/>
        <v>APR</v>
      </c>
      <c r="I679" s="1">
        <f t="shared" si="40"/>
        <v>42826</v>
      </c>
      <c r="K679" s="2">
        <v>3.2</v>
      </c>
      <c r="L679" s="2" cm="1">
        <f t="array" ref="L679">+_xlfn.XLOOKUP(G679,'Variazioni mese finale'!A$7:A$81,_xlfn.XLOOKUP(H679,'Variazioni mese finale'!B$6:M$6,'Variazioni mese finale'!$B$7:$M$81))</f>
        <v>1.032</v>
      </c>
      <c r="M679" s="6">
        <f t="shared" si="41"/>
        <v>3.3024000000000004</v>
      </c>
      <c r="N679" s="2">
        <f>+M679*IFERROR(VLOOKUP(G679,DISPINCOECD,4,FALSE)/VLOOKUP(G$412,DISPINCOECD,4,FALSE),1)</f>
        <v>5.3316638995067889</v>
      </c>
      <c r="O679" s="2">
        <f>+K679*VLOOKUP(G679,'Indice consumi'!A$2:G$162,7,FALSE)</f>
        <v>15.09078685493172</v>
      </c>
      <c r="P679" s="2">
        <f>+K679*VLOOKUP(I679,PaperPulpPrice[#All],3,FALSE)/VLOOKUP(I$2,PaperPulpPrice[#All],3,FALSE)</f>
        <v>7.0224034062258216</v>
      </c>
    </row>
    <row r="680" spans="1:16" x14ac:dyDescent="0.35">
      <c r="A680">
        <v>679</v>
      </c>
      <c r="B680" t="s">
        <v>889</v>
      </c>
      <c r="C680" t="s">
        <v>27</v>
      </c>
      <c r="D680" t="s">
        <v>428</v>
      </c>
      <c r="E680" t="s">
        <v>428</v>
      </c>
      <c r="F680" t="s">
        <v>773</v>
      </c>
      <c r="G680">
        <v>2017</v>
      </c>
      <c r="H680" t="str">
        <f t="shared" si="39"/>
        <v>MAG</v>
      </c>
      <c r="I680" s="1">
        <f t="shared" si="40"/>
        <v>42856</v>
      </c>
      <c r="K680" s="2">
        <v>3.2</v>
      </c>
      <c r="L680" s="2" cm="1">
        <f t="array" ref="L680">+_xlfn.XLOOKUP(G680,'Variazioni mese finale'!A$7:A$81,_xlfn.XLOOKUP(H680,'Variazioni mese finale'!B$6:M$6,'Variazioni mese finale'!$B$7:$M$81))</f>
        <v>1.034</v>
      </c>
      <c r="M680" s="6">
        <f t="shared" si="41"/>
        <v>3.3088000000000002</v>
      </c>
      <c r="N680" s="2">
        <f>+M680*IFERROR(VLOOKUP(G680,DISPINCOECD,4,FALSE)/VLOOKUP(G$412,DISPINCOECD,4,FALSE),1)</f>
        <v>5.3419965814825776</v>
      </c>
      <c r="O680" s="2">
        <f>+K680*VLOOKUP(G680,'Indice consumi'!A$2:G$162,7,FALSE)</f>
        <v>15.09078685493172</v>
      </c>
      <c r="P680" s="2">
        <f>+K680*VLOOKUP(I680,PaperPulpPrice[#All],3,FALSE)/VLOOKUP(I$2,PaperPulpPrice[#All],3,FALSE)</f>
        <v>7.2837944819053995</v>
      </c>
    </row>
    <row r="681" spans="1:16" x14ac:dyDescent="0.35">
      <c r="A681">
        <v>680</v>
      </c>
      <c r="B681" t="s">
        <v>890</v>
      </c>
      <c r="C681" t="s">
        <v>18</v>
      </c>
      <c r="D681" t="s">
        <v>791</v>
      </c>
      <c r="E681" t="s">
        <v>791</v>
      </c>
      <c r="F681" t="s">
        <v>832</v>
      </c>
      <c r="G681">
        <v>2017</v>
      </c>
      <c r="H681" t="str">
        <f t="shared" si="39"/>
        <v>GIU</v>
      </c>
      <c r="I681" s="1">
        <f t="shared" si="40"/>
        <v>42887</v>
      </c>
      <c r="K681" s="2">
        <v>3.5</v>
      </c>
      <c r="L681" s="2" cm="1">
        <f t="array" ref="L681">+_xlfn.XLOOKUP(G681,'Variazioni mese finale'!A$7:A$81,_xlfn.XLOOKUP(H681,'Variazioni mese finale'!B$6:M$6,'Variazioni mese finale'!$B$7:$M$81))</f>
        <v>1.0349999999999999</v>
      </c>
      <c r="M681" s="6">
        <f t="shared" si="41"/>
        <v>3.6224999999999996</v>
      </c>
      <c r="N681" s="2">
        <f>+M681*IFERROR(VLOOKUP(G681,DISPINCOECD,4,FALSE)/VLOOKUP(G$412,DISPINCOECD,4,FALSE),1)</f>
        <v>5.8484594464520772</v>
      </c>
      <c r="O681" s="2">
        <f>+K681*VLOOKUP(G681,'Indice consumi'!A$2:G$162,7,FALSE)</f>
        <v>16.505548122581565</v>
      </c>
      <c r="P681" s="2">
        <f>+K681*VLOOKUP(I681,PaperPulpPrice[#All],3,FALSE)/VLOOKUP(I$2,PaperPulpPrice[#All],3,FALSE)</f>
        <v>8.2917833284076785</v>
      </c>
    </row>
    <row r="682" spans="1:16" x14ac:dyDescent="0.35">
      <c r="A682">
        <v>681</v>
      </c>
      <c r="B682" t="s">
        <v>891</v>
      </c>
      <c r="C682" t="s">
        <v>30</v>
      </c>
      <c r="D682" t="s">
        <v>791</v>
      </c>
      <c r="E682" t="s">
        <v>791</v>
      </c>
      <c r="F682" t="s">
        <v>832</v>
      </c>
      <c r="G682">
        <v>2017</v>
      </c>
      <c r="H682" t="str">
        <f t="shared" si="39"/>
        <v>LUG</v>
      </c>
      <c r="I682" s="1">
        <f t="shared" si="40"/>
        <v>42917</v>
      </c>
      <c r="K682" s="2">
        <v>3.5</v>
      </c>
      <c r="L682" s="2" cm="1">
        <f t="array" ref="L682">+_xlfn.XLOOKUP(G682,'Variazioni mese finale'!A$7:A$81,_xlfn.XLOOKUP(H682,'Variazioni mese finale'!B$6:M$6,'Variazioni mese finale'!$B$7:$M$81))</f>
        <v>1.0349999999999999</v>
      </c>
      <c r="M682" s="6">
        <f t="shared" si="41"/>
        <v>3.6224999999999996</v>
      </c>
      <c r="N682" s="2">
        <f>+M682*IFERROR(VLOOKUP(G682,DISPINCOECD,4,FALSE)/VLOOKUP(G$412,DISPINCOECD,4,FALSE),1)</f>
        <v>5.8484594464520772</v>
      </c>
      <c r="O682" s="2">
        <f>+K682*VLOOKUP(G682,'Indice consumi'!A$2:G$162,7,FALSE)</f>
        <v>16.505548122581565</v>
      </c>
      <c r="P682" s="2">
        <f>+K682*VLOOKUP(I682,PaperPulpPrice[#All],3,FALSE)/VLOOKUP(I$2,PaperPulpPrice[#All],3,FALSE)</f>
        <v>8.5908516720911088</v>
      </c>
    </row>
    <row r="683" spans="1:16" x14ac:dyDescent="0.35">
      <c r="A683">
        <v>682</v>
      </c>
      <c r="B683" t="s">
        <v>892</v>
      </c>
      <c r="C683" t="s">
        <v>50</v>
      </c>
      <c r="D683" t="s">
        <v>428</v>
      </c>
      <c r="E683" t="s">
        <v>428</v>
      </c>
      <c r="F683" t="s">
        <v>768</v>
      </c>
      <c r="G683">
        <v>2017</v>
      </c>
      <c r="H683" t="str">
        <f t="shared" si="39"/>
        <v>AGO</v>
      </c>
      <c r="I683" s="1">
        <f t="shared" si="40"/>
        <v>42948</v>
      </c>
      <c r="K683" s="2">
        <v>3.5</v>
      </c>
      <c r="L683" s="2" cm="1">
        <f t="array" ref="L683">+_xlfn.XLOOKUP(G683,'Variazioni mese finale'!A$7:A$81,_xlfn.XLOOKUP(H683,'Variazioni mese finale'!B$6:M$6,'Variazioni mese finale'!$B$7:$M$81))</f>
        <v>1.0309999999999999</v>
      </c>
      <c r="M683" s="6">
        <f t="shared" si="41"/>
        <v>3.6084999999999998</v>
      </c>
      <c r="N683" s="2">
        <f>+M683*IFERROR(VLOOKUP(G683,DISPINCOECD,4,FALSE)/VLOOKUP(G$412,DISPINCOECD,4,FALSE),1)</f>
        <v>5.8258567046300405</v>
      </c>
      <c r="O683" s="2">
        <f>+K683*VLOOKUP(G683,'Indice consumi'!A$2:G$162,7,FALSE)</f>
        <v>16.505548122581565</v>
      </c>
      <c r="P683" s="2">
        <f>+K683*VLOOKUP(I683,PaperPulpPrice[#All],3,FALSE)/VLOOKUP(I$2,PaperPulpPrice[#All],3,FALSE)</f>
        <v>9.0672934551282527</v>
      </c>
    </row>
    <row r="684" spans="1:16" x14ac:dyDescent="0.35">
      <c r="A684">
        <v>683</v>
      </c>
      <c r="B684" t="s">
        <v>893</v>
      </c>
      <c r="C684" t="s">
        <v>20</v>
      </c>
      <c r="D684" t="s">
        <v>428</v>
      </c>
      <c r="E684" t="s">
        <v>428</v>
      </c>
      <c r="F684" t="s">
        <v>768</v>
      </c>
      <c r="G684">
        <v>2017</v>
      </c>
      <c r="H684" t="str">
        <f t="shared" si="39"/>
        <v>SET</v>
      </c>
      <c r="I684" s="1">
        <f t="shared" si="40"/>
        <v>42979</v>
      </c>
      <c r="K684" s="2">
        <v>3.5</v>
      </c>
      <c r="L684" s="2" cm="1">
        <f t="array" ref="L684">+_xlfn.XLOOKUP(G684,'Variazioni mese finale'!A$7:A$81,_xlfn.XLOOKUP(H684,'Variazioni mese finale'!B$6:M$6,'Variazioni mese finale'!$B$7:$M$81))</f>
        <v>1.034</v>
      </c>
      <c r="M684" s="6">
        <f t="shared" si="41"/>
        <v>3.6190000000000002</v>
      </c>
      <c r="N684" s="2">
        <f>+M684*IFERROR(VLOOKUP(G684,DISPINCOECD,4,FALSE)/VLOOKUP(G$412,DISPINCOECD,4,FALSE),1)</f>
        <v>5.8428087609965687</v>
      </c>
      <c r="O684" s="2">
        <f>+K684*VLOOKUP(G684,'Indice consumi'!A$2:G$162,7,FALSE)</f>
        <v>16.505548122581565</v>
      </c>
      <c r="P684" s="2">
        <f>+K684*VLOOKUP(I684,PaperPulpPrice[#All],3,FALSE)/VLOOKUP(I$2,PaperPulpPrice[#All],3,FALSE)</f>
        <v>9.3040676882322355</v>
      </c>
    </row>
    <row r="685" spans="1:16" x14ac:dyDescent="0.35">
      <c r="A685">
        <v>684</v>
      </c>
      <c r="B685" t="s">
        <v>894</v>
      </c>
      <c r="C685" t="s">
        <v>7</v>
      </c>
      <c r="D685" t="s">
        <v>791</v>
      </c>
      <c r="E685" t="s">
        <v>791</v>
      </c>
      <c r="F685" t="s">
        <v>700</v>
      </c>
      <c r="G685">
        <v>2017</v>
      </c>
      <c r="H685" t="str">
        <f t="shared" si="39"/>
        <v>OTT</v>
      </c>
      <c r="I685" s="1">
        <f t="shared" si="40"/>
        <v>43009</v>
      </c>
      <c r="K685" s="2">
        <v>3.5</v>
      </c>
      <c r="L685" s="2" cm="1">
        <f t="array" ref="L685">+_xlfn.XLOOKUP(G685,'Variazioni mese finale'!A$7:A$81,_xlfn.XLOOKUP(H685,'Variazioni mese finale'!B$6:M$6,'Variazioni mese finale'!$B$7:$M$81))</f>
        <v>1.036</v>
      </c>
      <c r="M685" s="6">
        <f t="shared" si="41"/>
        <v>3.6260000000000003</v>
      </c>
      <c r="N685" s="2">
        <f>+M685*IFERROR(VLOOKUP(G685,DISPINCOECD,4,FALSE)/VLOOKUP(G$412,DISPINCOECD,4,FALSE),1)</f>
        <v>5.8541101319075874</v>
      </c>
      <c r="O685" s="2">
        <f>+K685*VLOOKUP(G685,'Indice consumi'!A$2:G$162,7,FALSE)</f>
        <v>16.505548122581565</v>
      </c>
      <c r="P685" s="2">
        <f>+K685*VLOOKUP(I685,PaperPulpPrice[#All],3,FALSE)/VLOOKUP(I$2,PaperPulpPrice[#All],3,FALSE)</f>
        <v>9.2095315589975666</v>
      </c>
    </row>
    <row r="686" spans="1:16" x14ac:dyDescent="0.35">
      <c r="A686">
        <v>685</v>
      </c>
      <c r="B686" t="s">
        <v>895</v>
      </c>
      <c r="C686" t="s">
        <v>33</v>
      </c>
      <c r="D686" t="s">
        <v>791</v>
      </c>
      <c r="E686" t="s">
        <v>791</v>
      </c>
      <c r="F686" t="s">
        <v>700</v>
      </c>
      <c r="G686">
        <v>2017</v>
      </c>
      <c r="H686" t="str">
        <f t="shared" si="39"/>
        <v>NOV</v>
      </c>
      <c r="I686" s="1">
        <f t="shared" si="40"/>
        <v>43040</v>
      </c>
      <c r="K686" s="2">
        <v>3.5</v>
      </c>
      <c r="L686" s="2" cm="1">
        <f t="array" ref="L686">+_xlfn.XLOOKUP(G686,'Variazioni mese finale'!A$7:A$81,_xlfn.XLOOKUP(H686,'Variazioni mese finale'!B$6:M$6,'Variazioni mese finale'!$B$7:$M$81))</f>
        <v>1.0369999999999999</v>
      </c>
      <c r="M686" s="6">
        <f t="shared" si="41"/>
        <v>3.6294999999999997</v>
      </c>
      <c r="N686" s="2">
        <f>+M686*IFERROR(VLOOKUP(G686,DISPINCOECD,4,FALSE)/VLOOKUP(G$412,DISPINCOECD,4,FALSE),1)</f>
        <v>5.859760817363096</v>
      </c>
      <c r="O686" s="2">
        <f>+K686*VLOOKUP(G686,'Indice consumi'!A$2:G$162,7,FALSE)</f>
        <v>16.505548122581565</v>
      </c>
      <c r="P686" s="2">
        <f>+K686*VLOOKUP(I686,PaperPulpPrice[#All],3,FALSE)/VLOOKUP(I$2,PaperPulpPrice[#All],3,FALSE)</f>
        <v>9.2395298132436583</v>
      </c>
    </row>
    <row r="687" spans="1:16" x14ac:dyDescent="0.35">
      <c r="A687">
        <v>686</v>
      </c>
      <c r="B687" t="s">
        <v>896</v>
      </c>
      <c r="C687" t="s">
        <v>11</v>
      </c>
      <c r="D687" t="s">
        <v>739</v>
      </c>
      <c r="E687" t="s">
        <v>739</v>
      </c>
      <c r="F687" t="s">
        <v>616</v>
      </c>
      <c r="G687">
        <v>2017</v>
      </c>
      <c r="H687" t="str">
        <f t="shared" si="39"/>
        <v>DIC</v>
      </c>
      <c r="I687" s="1">
        <f t="shared" si="40"/>
        <v>43070</v>
      </c>
      <c r="K687" s="2">
        <v>3.5</v>
      </c>
      <c r="L687" s="2" cm="1">
        <f t="array" ref="L687">+_xlfn.XLOOKUP(G687,'Variazioni mese finale'!A$7:A$81,_xlfn.XLOOKUP(H687,'Variazioni mese finale'!B$6:M$6,'Variazioni mese finale'!$B$7:$M$81))</f>
        <v>1.034</v>
      </c>
      <c r="M687" s="6">
        <f t="shared" si="41"/>
        <v>3.6190000000000002</v>
      </c>
      <c r="N687" s="2">
        <f>+M687*IFERROR(VLOOKUP(G687,DISPINCOECD,4,FALSE)/VLOOKUP(G$412,DISPINCOECD,4,FALSE),1)</f>
        <v>5.8428087609965687</v>
      </c>
      <c r="O687" s="2">
        <f>+K687*VLOOKUP(G687,'Indice consumi'!A$2:G$162,7,FALSE)</f>
        <v>16.505548122581565</v>
      </c>
      <c r="P687" s="2">
        <f>+K687*VLOOKUP(I687,PaperPulpPrice[#All],3,FALSE)/VLOOKUP(I$2,PaperPulpPrice[#All],3,FALSE)</f>
        <v>9.6471185397160202</v>
      </c>
    </row>
    <row r="688" spans="1:16" x14ac:dyDescent="0.35">
      <c r="A688">
        <v>687</v>
      </c>
      <c r="B688" t="s">
        <v>897</v>
      </c>
      <c r="C688" t="s">
        <v>22</v>
      </c>
      <c r="D688" t="s">
        <v>739</v>
      </c>
      <c r="E688" t="s">
        <v>739</v>
      </c>
      <c r="F688" t="s">
        <v>616</v>
      </c>
      <c r="G688">
        <v>2018</v>
      </c>
      <c r="H688" t="str">
        <f t="shared" si="39"/>
        <v>GEN</v>
      </c>
      <c r="I688" s="1">
        <f t="shared" si="40"/>
        <v>43101</v>
      </c>
      <c r="K688" s="2">
        <v>3.5</v>
      </c>
      <c r="L688" s="2" cm="1">
        <f t="array" ref="L688">+_xlfn.XLOOKUP(G688,'Variazioni mese finale'!A$7:A$81,_xlfn.XLOOKUP(H688,'Variazioni mese finale'!B$6:M$6,'Variazioni mese finale'!$B$7:$M$81))</f>
        <v>1.03</v>
      </c>
      <c r="M688" s="6">
        <f t="shared" si="41"/>
        <v>3.605</v>
      </c>
      <c r="N688" s="2">
        <f>+M688*IFERROR(VLOOKUP(G688,DISPINCOECD,4,FALSE)/VLOOKUP(G$412,DISPINCOECD,4,FALSE),1)</f>
        <v>6.3431887957072686</v>
      </c>
      <c r="O688" s="2">
        <f>+K688*VLOOKUP(G688,'Indice consumi'!A$2:G$162,7,FALSE)</f>
        <v>16.694416679881954</v>
      </c>
      <c r="P688" s="2">
        <f>+K688*VLOOKUP(I688,PaperPulpPrice[#All],3,FALSE)/VLOOKUP(I$2,PaperPulpPrice[#All],3,FALSE)</f>
        <v>10.23865961147157</v>
      </c>
    </row>
    <row r="689" spans="1:16" x14ac:dyDescent="0.35">
      <c r="A689">
        <v>688</v>
      </c>
      <c r="B689" t="s">
        <v>898</v>
      </c>
      <c r="C689" t="s">
        <v>14</v>
      </c>
      <c r="D689" t="s">
        <v>791</v>
      </c>
      <c r="E689" t="s">
        <v>791</v>
      </c>
      <c r="F689" t="s">
        <v>899</v>
      </c>
      <c r="G689">
        <v>2018</v>
      </c>
      <c r="H689" t="str">
        <f t="shared" si="39"/>
        <v>FEB</v>
      </c>
      <c r="I689" s="1">
        <f t="shared" si="40"/>
        <v>43132</v>
      </c>
      <c r="K689" s="2">
        <v>3.5</v>
      </c>
      <c r="L689" s="2" cm="1">
        <f t="array" ref="L689">+_xlfn.XLOOKUP(G689,'Variazioni mese finale'!A$7:A$81,_xlfn.XLOOKUP(H689,'Variazioni mese finale'!B$6:M$6,'Variazioni mese finale'!$B$7:$M$81))</f>
        <v>1.03</v>
      </c>
      <c r="M689" s="6">
        <f t="shared" si="41"/>
        <v>3.605</v>
      </c>
      <c r="N689" s="2">
        <f>+M689*IFERROR(VLOOKUP(G689,DISPINCOECD,4,FALSE)/VLOOKUP(G$412,DISPINCOECD,4,FALSE),1)</f>
        <v>6.3431887957072686</v>
      </c>
      <c r="O689" s="2">
        <f>+K689*VLOOKUP(G689,'Indice consumi'!A$2:G$162,7,FALSE)</f>
        <v>16.694416679881954</v>
      </c>
      <c r="P689" s="2">
        <f>+K689*VLOOKUP(I689,PaperPulpPrice[#All],3,FALSE)/VLOOKUP(I$2,PaperPulpPrice[#All],3,FALSE)</f>
        <v>10.630427894539194</v>
      </c>
    </row>
    <row r="690" spans="1:16" x14ac:dyDescent="0.35">
      <c r="A690">
        <v>689</v>
      </c>
      <c r="B690" t="s">
        <v>900</v>
      </c>
      <c r="C690" t="s">
        <v>24</v>
      </c>
      <c r="D690" t="s">
        <v>791</v>
      </c>
      <c r="E690" t="s">
        <v>791</v>
      </c>
      <c r="F690" t="s">
        <v>899</v>
      </c>
      <c r="G690">
        <v>2018</v>
      </c>
      <c r="H690" t="str">
        <f t="shared" si="39"/>
        <v>MAR</v>
      </c>
      <c r="I690" s="1">
        <f t="shared" si="40"/>
        <v>43160</v>
      </c>
      <c r="K690" s="2">
        <v>3.5</v>
      </c>
      <c r="L690" s="2" cm="1">
        <f t="array" ref="L690">+_xlfn.XLOOKUP(G690,'Variazioni mese finale'!A$7:A$81,_xlfn.XLOOKUP(H690,'Variazioni mese finale'!B$6:M$6,'Variazioni mese finale'!$B$7:$M$81))</f>
        <v>1.028</v>
      </c>
      <c r="M690" s="6">
        <f t="shared" si="41"/>
        <v>3.5979999999999999</v>
      </c>
      <c r="N690" s="2">
        <f>+M690*IFERROR(VLOOKUP(G690,DISPINCOECD,4,FALSE)/VLOOKUP(G$412,DISPINCOECD,4,FALSE),1)</f>
        <v>6.3308719242592932</v>
      </c>
      <c r="O690" s="2">
        <f>+K690*VLOOKUP(G690,'Indice consumi'!A$2:G$162,7,FALSE)</f>
        <v>16.694416679881954</v>
      </c>
      <c r="P690" s="2">
        <f>+K690*VLOOKUP(I690,PaperPulpPrice[#All],3,FALSE)/VLOOKUP(I$2,PaperPulpPrice[#All],3,FALSE)</f>
        <v>10.902819877059246</v>
      </c>
    </row>
    <row r="691" spans="1:16" x14ac:dyDescent="0.35">
      <c r="A691">
        <v>690</v>
      </c>
      <c r="B691" t="s">
        <v>901</v>
      </c>
      <c r="C691" t="s">
        <v>16</v>
      </c>
      <c r="D691" t="s">
        <v>791</v>
      </c>
      <c r="E691" t="s">
        <v>791</v>
      </c>
      <c r="F691" t="s">
        <v>902</v>
      </c>
      <c r="G691">
        <v>2018</v>
      </c>
      <c r="H691" t="str">
        <f t="shared" si="39"/>
        <v>APR</v>
      </c>
      <c r="I691" s="1">
        <f t="shared" si="40"/>
        <v>43191</v>
      </c>
      <c r="K691" s="2">
        <v>3.5</v>
      </c>
      <c r="L691" s="2" cm="1">
        <f t="array" ref="L691">+_xlfn.XLOOKUP(G691,'Variazioni mese finale'!A$7:A$81,_xlfn.XLOOKUP(H691,'Variazioni mese finale'!B$6:M$6,'Variazioni mese finale'!$B$7:$M$81))</f>
        <v>1.028</v>
      </c>
      <c r="M691" s="6">
        <f t="shared" si="41"/>
        <v>3.5979999999999999</v>
      </c>
      <c r="N691" s="2">
        <f>+M691*IFERROR(VLOOKUP(G691,DISPINCOECD,4,FALSE)/VLOOKUP(G$412,DISPINCOECD,4,FALSE),1)</f>
        <v>6.3308719242592932</v>
      </c>
      <c r="O691" s="2">
        <f>+K691*VLOOKUP(G691,'Indice consumi'!A$2:G$162,7,FALSE)</f>
        <v>16.694416679881954</v>
      </c>
      <c r="P691" s="2">
        <f>+K691*VLOOKUP(I691,PaperPulpPrice[#All],3,FALSE)/VLOOKUP(I$2,PaperPulpPrice[#All],3,FALSE)</f>
        <v>11.044176284774105</v>
      </c>
    </row>
    <row r="692" spans="1:16" x14ac:dyDescent="0.35">
      <c r="A692">
        <v>691</v>
      </c>
      <c r="B692" t="s">
        <v>903</v>
      </c>
      <c r="C692" t="s">
        <v>27</v>
      </c>
      <c r="D692" t="s">
        <v>791</v>
      </c>
      <c r="E692" t="s">
        <v>791</v>
      </c>
      <c r="F692" t="s">
        <v>802</v>
      </c>
      <c r="G692">
        <v>2018</v>
      </c>
      <c r="H692" t="str">
        <f t="shared" si="39"/>
        <v>MAG</v>
      </c>
      <c r="I692" s="1">
        <f t="shared" si="40"/>
        <v>43221</v>
      </c>
      <c r="K692" s="2">
        <v>3.5</v>
      </c>
      <c r="L692" s="2" cm="1">
        <f t="array" ref="L692">+_xlfn.XLOOKUP(G692,'Variazioni mese finale'!A$7:A$81,_xlfn.XLOOKUP(H692,'Variazioni mese finale'!B$6:M$6,'Variazioni mese finale'!$B$7:$M$81))</f>
        <v>1.0249999999999999</v>
      </c>
      <c r="M692" s="6">
        <f t="shared" si="41"/>
        <v>3.5874999999999995</v>
      </c>
      <c r="N692" s="2">
        <f>+M692*IFERROR(VLOOKUP(G692,DISPINCOECD,4,FALSE)/VLOOKUP(G$412,DISPINCOECD,4,FALSE),1)</f>
        <v>6.3123966170873294</v>
      </c>
      <c r="O692" s="2">
        <f>+K692*VLOOKUP(G692,'Indice consumi'!A$2:G$162,7,FALSE)</f>
        <v>16.694416679881954</v>
      </c>
      <c r="P692" s="2">
        <f>+K692*VLOOKUP(I692,PaperPulpPrice[#All],3,FALSE)/VLOOKUP(I$2,PaperPulpPrice[#All],3,FALSE)</f>
        <v>10.661190377126546</v>
      </c>
    </row>
    <row r="693" spans="1:16" x14ac:dyDescent="0.35">
      <c r="A693">
        <v>692</v>
      </c>
      <c r="B693" t="s">
        <v>904</v>
      </c>
      <c r="C693" t="s">
        <v>18</v>
      </c>
      <c r="D693" t="s">
        <v>791</v>
      </c>
      <c r="E693" t="s">
        <v>791</v>
      </c>
      <c r="F693" t="s">
        <v>802</v>
      </c>
      <c r="G693">
        <v>2018</v>
      </c>
      <c r="H693" t="str">
        <f t="shared" si="39"/>
        <v>GIU</v>
      </c>
      <c r="I693" s="1">
        <f t="shared" si="40"/>
        <v>43252</v>
      </c>
      <c r="K693" s="2">
        <v>3.5</v>
      </c>
      <c r="L693" s="2" cm="1">
        <f t="array" ref="L693">+_xlfn.XLOOKUP(G693,'Variazioni mese finale'!A$7:A$81,_xlfn.XLOOKUP(H693,'Variazioni mese finale'!B$6:M$6,'Variazioni mese finale'!$B$7:$M$81))</f>
        <v>1.0229999999999999</v>
      </c>
      <c r="M693" s="6">
        <f t="shared" si="41"/>
        <v>3.5804999999999998</v>
      </c>
      <c r="N693" s="2">
        <f>+M693*IFERROR(VLOOKUP(G693,DISPINCOECD,4,FALSE)/VLOOKUP(G$412,DISPINCOECD,4,FALSE),1)</f>
        <v>6.3000797456393549</v>
      </c>
      <c r="O693" s="2">
        <f>+K693*VLOOKUP(G693,'Indice consumi'!A$2:G$162,7,FALSE)</f>
        <v>16.694416679881954</v>
      </c>
      <c r="P693" s="2">
        <f>+K693*VLOOKUP(I693,PaperPulpPrice[#All],3,FALSE)/VLOOKUP(I$2,PaperPulpPrice[#All],3,FALSE)</f>
        <v>10.564576746900499</v>
      </c>
    </row>
    <row r="694" spans="1:16" x14ac:dyDescent="0.35">
      <c r="A694">
        <v>693</v>
      </c>
      <c r="B694" t="s">
        <v>905</v>
      </c>
      <c r="C694" t="s">
        <v>30</v>
      </c>
      <c r="D694" t="s">
        <v>791</v>
      </c>
      <c r="E694" t="s">
        <v>791</v>
      </c>
      <c r="F694" t="s">
        <v>906</v>
      </c>
      <c r="G694">
        <v>2018</v>
      </c>
      <c r="H694" t="str">
        <f t="shared" si="39"/>
        <v>LUG</v>
      </c>
      <c r="I694" s="1">
        <f t="shared" si="40"/>
        <v>43282</v>
      </c>
      <c r="K694" s="2">
        <v>3.5</v>
      </c>
      <c r="L694" s="2" cm="1">
        <f t="array" ref="L694">+_xlfn.XLOOKUP(G694,'Variazioni mese finale'!A$7:A$81,_xlfn.XLOOKUP(H694,'Variazioni mese finale'!B$6:M$6,'Variazioni mese finale'!$B$7:$M$81))</f>
        <v>1.02</v>
      </c>
      <c r="M694" s="6">
        <f t="shared" si="41"/>
        <v>3.5700000000000003</v>
      </c>
      <c r="N694" s="2">
        <f>+M694*IFERROR(VLOOKUP(G694,DISPINCOECD,4,FALSE)/VLOOKUP(G$412,DISPINCOECD,4,FALSE),1)</f>
        <v>6.2816044384673928</v>
      </c>
      <c r="O694" s="2">
        <f>+K694*VLOOKUP(G694,'Indice consumi'!A$2:G$162,7,FALSE)</f>
        <v>16.694416679881954</v>
      </c>
      <c r="P694" s="2">
        <f>+K694*VLOOKUP(I694,PaperPulpPrice[#All],3,FALSE)/VLOOKUP(I$2,PaperPulpPrice[#All],3,FALSE)</f>
        <v>10.664335630954154</v>
      </c>
    </row>
    <row r="695" spans="1:16" x14ac:dyDescent="0.35">
      <c r="A695">
        <v>694</v>
      </c>
      <c r="B695" t="s">
        <v>907</v>
      </c>
      <c r="C695" t="s">
        <v>50</v>
      </c>
      <c r="D695" t="s">
        <v>791</v>
      </c>
      <c r="E695" t="s">
        <v>791</v>
      </c>
      <c r="F695" t="s">
        <v>906</v>
      </c>
      <c r="G695">
        <v>2018</v>
      </c>
      <c r="H695" t="str">
        <f t="shared" si="39"/>
        <v>AGO</v>
      </c>
      <c r="I695" s="1">
        <f t="shared" si="40"/>
        <v>43313</v>
      </c>
      <c r="K695" s="2">
        <v>3.5</v>
      </c>
      <c r="L695" s="2" cm="1">
        <f t="array" ref="L695">+_xlfn.XLOOKUP(G695,'Variazioni mese finale'!A$7:A$81,_xlfn.XLOOKUP(H695,'Variazioni mese finale'!B$6:M$6,'Variazioni mese finale'!$B$7:$M$81))</f>
        <v>1.016</v>
      </c>
      <c r="M695" s="6">
        <f t="shared" si="41"/>
        <v>3.556</v>
      </c>
      <c r="N695" s="2">
        <f>+M695*IFERROR(VLOOKUP(G695,DISPINCOECD,4,FALSE)/VLOOKUP(G$412,DISPINCOECD,4,FALSE),1)</f>
        <v>6.2569706955714421</v>
      </c>
      <c r="O695" s="2">
        <f>+K695*VLOOKUP(G695,'Indice consumi'!A$2:G$162,7,FALSE)</f>
        <v>16.694416679881954</v>
      </c>
      <c r="P695" s="2">
        <f>+K695*VLOOKUP(I695,PaperPulpPrice[#All],3,FALSE)/VLOOKUP(I$2,PaperPulpPrice[#All],3,FALSE)</f>
        <v>10.58743775849168</v>
      </c>
    </row>
    <row r="696" spans="1:16" x14ac:dyDescent="0.35">
      <c r="A696">
        <v>695</v>
      </c>
      <c r="B696" t="s">
        <v>908</v>
      </c>
      <c r="C696" t="s">
        <v>20</v>
      </c>
      <c r="D696" t="s">
        <v>428</v>
      </c>
      <c r="E696" t="s">
        <v>428</v>
      </c>
      <c r="F696" t="s">
        <v>134</v>
      </c>
      <c r="G696">
        <v>2018</v>
      </c>
      <c r="H696" t="str">
        <f t="shared" si="39"/>
        <v>SET</v>
      </c>
      <c r="I696" s="1">
        <f t="shared" si="40"/>
        <v>43344</v>
      </c>
      <c r="K696" s="2">
        <v>3.5</v>
      </c>
      <c r="L696" s="2" cm="1">
        <f t="array" ref="L696">+_xlfn.XLOOKUP(G696,'Variazioni mese finale'!A$7:A$81,_xlfn.XLOOKUP(H696,'Variazioni mese finale'!B$6:M$6,'Variazioni mese finale'!$B$7:$M$81))</f>
        <v>1.0209999999999999</v>
      </c>
      <c r="M696" s="6">
        <f t="shared" si="41"/>
        <v>3.5734999999999997</v>
      </c>
      <c r="N696" s="2">
        <f>+M696*IFERROR(VLOOKUP(G696,DISPINCOECD,4,FALSE)/VLOOKUP(G$412,DISPINCOECD,4,FALSE),1)</f>
        <v>6.2877628741913796</v>
      </c>
      <c r="O696" s="2">
        <f>+K696*VLOOKUP(G696,'Indice consumi'!A$2:G$162,7,FALSE)</f>
        <v>16.694416679881954</v>
      </c>
      <c r="P696" s="2">
        <f>+K696*VLOOKUP(I696,PaperPulpPrice[#All],3,FALSE)/VLOOKUP(I$2,PaperPulpPrice[#All],3,FALSE)</f>
        <v>10.751437243543368</v>
      </c>
    </row>
    <row r="697" spans="1:16" x14ac:dyDescent="0.35">
      <c r="A697">
        <v>696</v>
      </c>
      <c r="B697" t="s">
        <v>909</v>
      </c>
      <c r="C697" t="s">
        <v>7</v>
      </c>
      <c r="D697" t="s">
        <v>428</v>
      </c>
      <c r="E697" t="s">
        <v>428</v>
      </c>
      <c r="F697" t="s">
        <v>841</v>
      </c>
      <c r="G697">
        <v>2018</v>
      </c>
      <c r="H697" t="str">
        <f t="shared" si="39"/>
        <v>OTT</v>
      </c>
      <c r="I697" s="1">
        <f t="shared" si="40"/>
        <v>43374</v>
      </c>
      <c r="K697" s="2">
        <v>3.5</v>
      </c>
      <c r="L697" s="2" cm="1">
        <f t="array" ref="L697">+_xlfn.XLOOKUP(G697,'Variazioni mese finale'!A$7:A$81,_xlfn.XLOOKUP(H697,'Variazioni mese finale'!B$6:M$6,'Variazioni mese finale'!$B$7:$M$81))</f>
        <v>1.0209999999999999</v>
      </c>
      <c r="M697" s="6">
        <f t="shared" si="41"/>
        <v>3.5734999999999997</v>
      </c>
      <c r="N697" s="2">
        <f>+M697*IFERROR(VLOOKUP(G697,DISPINCOECD,4,FALSE)/VLOOKUP(G$412,DISPINCOECD,4,FALSE),1)</f>
        <v>6.2877628741913796</v>
      </c>
      <c r="O697" s="2">
        <f>+K697*VLOOKUP(G697,'Indice consumi'!A$2:G$162,7,FALSE)</f>
        <v>16.694416679881954</v>
      </c>
      <c r="P697" s="2">
        <f>+K697*VLOOKUP(I697,PaperPulpPrice[#All],3,FALSE)/VLOOKUP(I$2,PaperPulpPrice[#All],3,FALSE)</f>
        <v>10.441712664882724</v>
      </c>
    </row>
    <row r="698" spans="1:16" x14ac:dyDescent="0.35">
      <c r="A698">
        <v>697</v>
      </c>
      <c r="B698" t="s">
        <v>910</v>
      </c>
      <c r="C698" t="s">
        <v>33</v>
      </c>
      <c r="D698" t="s">
        <v>428</v>
      </c>
      <c r="E698" t="s">
        <v>428</v>
      </c>
      <c r="F698" t="s">
        <v>841</v>
      </c>
      <c r="G698">
        <v>2018</v>
      </c>
      <c r="H698" t="str">
        <f t="shared" si="39"/>
        <v>NOV</v>
      </c>
      <c r="I698" s="1">
        <f t="shared" si="40"/>
        <v>43405</v>
      </c>
      <c r="K698" s="2">
        <v>3.5</v>
      </c>
      <c r="L698" s="2" cm="1">
        <f t="array" ref="L698">+_xlfn.XLOOKUP(G698,'Variazioni mese finale'!A$7:A$81,_xlfn.XLOOKUP(H698,'Variazioni mese finale'!B$6:M$6,'Variazioni mese finale'!$B$7:$M$81))</f>
        <v>1.0229999999999999</v>
      </c>
      <c r="M698" s="6">
        <f t="shared" si="41"/>
        <v>3.5804999999999998</v>
      </c>
      <c r="N698" s="2">
        <f>+M698*IFERROR(VLOOKUP(G698,DISPINCOECD,4,FALSE)/VLOOKUP(G$412,DISPINCOECD,4,FALSE),1)</f>
        <v>6.3000797456393549</v>
      </c>
      <c r="O698" s="2">
        <f>+K698*VLOOKUP(G698,'Indice consumi'!A$2:G$162,7,FALSE)</f>
        <v>16.694416679881954</v>
      </c>
      <c r="P698" s="2">
        <f>+K698*VLOOKUP(I698,PaperPulpPrice[#All],3,FALSE)/VLOOKUP(I$2,PaperPulpPrice[#All],3,FALSE)</f>
        <v>10.467957282870323</v>
      </c>
    </row>
    <row r="699" spans="1:16" x14ac:dyDescent="0.35">
      <c r="A699">
        <v>698</v>
      </c>
      <c r="B699" t="s">
        <v>911</v>
      </c>
      <c r="C699" t="s">
        <v>11</v>
      </c>
      <c r="D699" t="s">
        <v>428</v>
      </c>
      <c r="E699" t="s">
        <v>428</v>
      </c>
      <c r="F699" t="s">
        <v>841</v>
      </c>
      <c r="G699">
        <v>2018</v>
      </c>
      <c r="H699" t="str">
        <f t="shared" si="39"/>
        <v>DIC</v>
      </c>
      <c r="I699" s="1">
        <f t="shared" si="40"/>
        <v>43435</v>
      </c>
      <c r="K699" s="2">
        <v>3.5</v>
      </c>
      <c r="L699" s="2" cm="1">
        <f t="array" ref="L699">+_xlfn.XLOOKUP(G699,'Variazioni mese finale'!A$7:A$81,_xlfn.XLOOKUP(H699,'Variazioni mese finale'!B$6:M$6,'Variazioni mese finale'!$B$7:$M$81))</f>
        <v>1.024</v>
      </c>
      <c r="M699" s="6">
        <f t="shared" si="41"/>
        <v>3.5840000000000001</v>
      </c>
      <c r="N699" s="2">
        <f>+M699*IFERROR(VLOOKUP(G699,DISPINCOECD,4,FALSE)/VLOOKUP(G$412,DISPINCOECD,4,FALSE),1)</f>
        <v>6.3062381813633435</v>
      </c>
      <c r="O699" s="2">
        <f>+K699*VLOOKUP(G699,'Indice consumi'!A$2:G$162,7,FALSE)</f>
        <v>16.694416679881954</v>
      </c>
      <c r="P699" s="2">
        <f>+K699*VLOOKUP(I699,PaperPulpPrice[#All],3,FALSE)/VLOOKUP(I$2,PaperPulpPrice[#All],3,FALSE)</f>
        <v>10.545281023034416</v>
      </c>
    </row>
    <row r="700" spans="1:16" x14ac:dyDescent="0.35">
      <c r="A700">
        <v>699</v>
      </c>
      <c r="B700" t="s">
        <v>912</v>
      </c>
      <c r="C700" t="s">
        <v>22</v>
      </c>
      <c r="D700" t="s">
        <v>428</v>
      </c>
      <c r="E700" t="s">
        <v>428</v>
      </c>
      <c r="F700" t="s">
        <v>841</v>
      </c>
      <c r="G700">
        <v>2019</v>
      </c>
      <c r="H700" t="str">
        <f t="shared" si="39"/>
        <v>GEN</v>
      </c>
      <c r="I700" s="1">
        <f t="shared" si="40"/>
        <v>43466</v>
      </c>
      <c r="K700" s="2">
        <v>3.5</v>
      </c>
      <c r="L700" s="2" cm="1">
        <f t="array" ref="L700">+_xlfn.XLOOKUP(G700,'Variazioni mese finale'!A$7:A$81,_xlfn.XLOOKUP(H700,'Variazioni mese finale'!B$6:M$6,'Variazioni mese finale'!$B$7:$M$81))</f>
        <v>1.0229999999999999</v>
      </c>
      <c r="M700" s="6">
        <f t="shared" si="41"/>
        <v>3.5804999999999998</v>
      </c>
      <c r="N700" s="2">
        <f>+M700*IFERROR(VLOOKUP(G700,DISPINCOECD,4,FALSE)/VLOOKUP(G$412,DISPINCOECD,4,FALSE),1)</f>
        <v>6.117911894314827</v>
      </c>
      <c r="O700" s="2">
        <f>+K700*VLOOKUP(G700,'Indice consumi'!A$2:G$162,7,FALSE)</f>
        <v>16.793495875480495</v>
      </c>
      <c r="P700" s="2">
        <f>+K700*VLOOKUP(I700,PaperPulpPrice[#All],3,FALSE)/VLOOKUP(I$2,PaperPulpPrice[#All],3,FALSE)</f>
        <v>10.070676054898186</v>
      </c>
    </row>
    <row r="701" spans="1:16" x14ac:dyDescent="0.35">
      <c r="A701">
        <v>700</v>
      </c>
      <c r="B701" t="s">
        <v>913</v>
      </c>
      <c r="C701" t="s">
        <v>14</v>
      </c>
      <c r="D701" t="s">
        <v>428</v>
      </c>
      <c r="E701" t="s">
        <v>428</v>
      </c>
      <c r="F701" t="s">
        <v>403</v>
      </c>
      <c r="G701">
        <v>2019</v>
      </c>
      <c r="H701" t="str">
        <f t="shared" si="39"/>
        <v>FEB</v>
      </c>
      <c r="I701" s="1">
        <f t="shared" si="40"/>
        <v>43497</v>
      </c>
      <c r="K701" s="2">
        <v>3.5</v>
      </c>
      <c r="L701" s="2" cm="1">
        <f t="array" ref="L701">+_xlfn.XLOOKUP(G701,'Variazioni mese finale'!A$7:A$81,_xlfn.XLOOKUP(H701,'Variazioni mese finale'!B$6:M$6,'Variazioni mese finale'!$B$7:$M$81))</f>
        <v>1.022</v>
      </c>
      <c r="M701" s="6">
        <f t="shared" si="41"/>
        <v>3.577</v>
      </c>
      <c r="N701" s="2">
        <f>+M701*IFERROR(VLOOKUP(G701,DISPINCOECD,4,FALSE)/VLOOKUP(G$412,DISPINCOECD,4,FALSE),1)</f>
        <v>6.1119315307817725</v>
      </c>
      <c r="O701" s="2">
        <f>+K701*VLOOKUP(G701,'Indice consumi'!A$2:G$162,7,FALSE)</f>
        <v>16.793495875480495</v>
      </c>
      <c r="P701" s="2">
        <f>+K701*VLOOKUP(I701,PaperPulpPrice[#All],3,FALSE)/VLOOKUP(I$2,PaperPulpPrice[#All],3,FALSE)</f>
        <v>9.9187367097880212</v>
      </c>
    </row>
    <row r="702" spans="1:16" x14ac:dyDescent="0.35">
      <c r="A702">
        <v>701</v>
      </c>
      <c r="B702" t="s">
        <v>914</v>
      </c>
      <c r="C702" t="s">
        <v>24</v>
      </c>
      <c r="D702" t="s">
        <v>776</v>
      </c>
      <c r="E702" t="s">
        <v>776</v>
      </c>
      <c r="F702" t="s">
        <v>915</v>
      </c>
      <c r="G702">
        <v>2019</v>
      </c>
      <c r="H702" t="str">
        <f t="shared" si="39"/>
        <v>MAR</v>
      </c>
      <c r="I702" s="1">
        <f t="shared" si="40"/>
        <v>43525</v>
      </c>
      <c r="K702" s="2">
        <v>3.5</v>
      </c>
      <c r="L702" s="2" cm="1">
        <f t="array" ref="L702">+_xlfn.XLOOKUP(G702,'Variazioni mese finale'!A$7:A$81,_xlfn.XLOOKUP(H702,'Variazioni mese finale'!B$6:M$6,'Variazioni mese finale'!$B$7:$M$81))</f>
        <v>1.02</v>
      </c>
      <c r="M702" s="6">
        <f t="shared" si="41"/>
        <v>3.5700000000000003</v>
      </c>
      <c r="N702" s="2">
        <f>+M702*IFERROR(VLOOKUP(G702,DISPINCOECD,4,FALSE)/VLOOKUP(G$412,DISPINCOECD,4,FALSE),1)</f>
        <v>6.0999708037156637</v>
      </c>
      <c r="O702" s="2">
        <f>+K702*VLOOKUP(G702,'Indice consumi'!A$2:G$162,7,FALSE)</f>
        <v>16.793495875480495</v>
      </c>
      <c r="P702" s="2">
        <f>+K702*VLOOKUP(I702,PaperPulpPrice[#All],3,FALSE)/VLOOKUP(I$2,PaperPulpPrice[#All],3,FALSE)</f>
        <v>9.0611679191198782</v>
      </c>
    </row>
    <row r="703" spans="1:16" x14ac:dyDescent="0.35">
      <c r="A703">
        <v>702</v>
      </c>
      <c r="B703" t="s">
        <v>916</v>
      </c>
      <c r="C703" t="s">
        <v>16</v>
      </c>
      <c r="D703" t="s">
        <v>776</v>
      </c>
      <c r="E703" t="s">
        <v>776</v>
      </c>
      <c r="F703" t="s">
        <v>915</v>
      </c>
      <c r="G703">
        <v>2019</v>
      </c>
      <c r="H703" t="str">
        <f t="shared" si="39"/>
        <v>APR</v>
      </c>
      <c r="I703" s="1">
        <f t="shared" si="40"/>
        <v>43556</v>
      </c>
      <c r="K703" s="2">
        <v>3.5</v>
      </c>
      <c r="L703" s="2" cm="1">
        <f t="array" ref="L703">+_xlfn.XLOOKUP(G703,'Variazioni mese finale'!A$7:A$81,_xlfn.XLOOKUP(H703,'Variazioni mese finale'!B$6:M$6,'Variazioni mese finale'!$B$7:$M$81))</f>
        <v>1.0189999999999999</v>
      </c>
      <c r="M703" s="6">
        <f t="shared" si="41"/>
        <v>3.5664999999999996</v>
      </c>
      <c r="N703" s="2">
        <f>+M703*IFERROR(VLOOKUP(G703,DISPINCOECD,4,FALSE)/VLOOKUP(G$412,DISPINCOECD,4,FALSE),1)</f>
        <v>6.0939904401826084</v>
      </c>
      <c r="O703" s="2">
        <f>+K703*VLOOKUP(G703,'Indice consumi'!A$2:G$162,7,FALSE)</f>
        <v>16.793495875480495</v>
      </c>
      <c r="P703" s="2">
        <f>+K703*VLOOKUP(I703,PaperPulpPrice[#All],3,FALSE)/VLOOKUP(I$2,PaperPulpPrice[#All],3,FALSE)</f>
        <v>8.8834194078305178</v>
      </c>
    </row>
    <row r="704" spans="1:16" x14ac:dyDescent="0.35">
      <c r="A704">
        <v>703</v>
      </c>
      <c r="B704" t="s">
        <v>917</v>
      </c>
      <c r="C704" t="s">
        <v>27</v>
      </c>
      <c r="D704" t="s">
        <v>791</v>
      </c>
      <c r="E704" t="s">
        <v>791</v>
      </c>
      <c r="F704" t="s">
        <v>835</v>
      </c>
      <c r="G704">
        <v>2019</v>
      </c>
      <c r="H704" t="str">
        <f t="shared" si="39"/>
        <v>MAG</v>
      </c>
      <c r="I704" s="1">
        <f t="shared" si="40"/>
        <v>43586</v>
      </c>
      <c r="K704" s="2">
        <v>3.5</v>
      </c>
      <c r="L704" s="2" cm="1">
        <f t="array" ref="L704">+_xlfn.XLOOKUP(G704,'Variazioni mese finale'!A$7:A$81,_xlfn.XLOOKUP(H704,'Variazioni mese finale'!B$6:M$6,'Variazioni mese finale'!$B$7:$M$81))</f>
        <v>1.018</v>
      </c>
      <c r="M704" s="6">
        <f t="shared" si="41"/>
        <v>3.5630000000000002</v>
      </c>
      <c r="N704" s="2">
        <f>+M704*IFERROR(VLOOKUP(G704,DISPINCOECD,4,FALSE)/VLOOKUP(G$412,DISPINCOECD,4,FALSE),1)</f>
        <v>6.0880100766495548</v>
      </c>
      <c r="O704" s="2">
        <f>+K704*VLOOKUP(G704,'Indice consumi'!A$2:G$162,7,FALSE)</f>
        <v>16.793495875480495</v>
      </c>
      <c r="P704" s="2">
        <f>+K704*VLOOKUP(I704,PaperPulpPrice[#All],3,FALSE)/VLOOKUP(I$2,PaperPulpPrice[#All],3,FALSE)</f>
        <v>9.1071891331141348</v>
      </c>
    </row>
    <row r="705" spans="1:16" x14ac:dyDescent="0.35">
      <c r="A705">
        <v>704</v>
      </c>
      <c r="B705" t="s">
        <v>918</v>
      </c>
      <c r="C705" t="s">
        <v>18</v>
      </c>
      <c r="D705" t="s">
        <v>791</v>
      </c>
      <c r="E705" t="s">
        <v>791</v>
      </c>
      <c r="F705" t="s">
        <v>835</v>
      </c>
      <c r="G705">
        <v>2019</v>
      </c>
      <c r="H705" t="str">
        <f t="shared" si="39"/>
        <v>GIU</v>
      </c>
      <c r="I705" s="1">
        <f t="shared" si="40"/>
        <v>43617</v>
      </c>
      <c r="K705" s="2">
        <v>3.9</v>
      </c>
      <c r="L705" s="2" cm="1">
        <f t="array" ref="L705">+_xlfn.XLOOKUP(G705,'Variazioni mese finale'!A$7:A$81,_xlfn.XLOOKUP(H705,'Variazioni mese finale'!B$6:M$6,'Variazioni mese finale'!$B$7:$M$81))</f>
        <v>1.018</v>
      </c>
      <c r="M705" s="6">
        <f t="shared" si="41"/>
        <v>3.9702000000000002</v>
      </c>
      <c r="N705" s="2">
        <f>+M705*IFERROR(VLOOKUP(G705,DISPINCOECD,4,FALSE)/VLOOKUP(G$412,DISPINCOECD,4,FALSE),1)</f>
        <v>6.783782656838075</v>
      </c>
      <c r="O705" s="2">
        <f>+K705*VLOOKUP(G705,'Indice consumi'!A$2:G$162,7,FALSE)</f>
        <v>18.71275254696398</v>
      </c>
      <c r="P705" s="2">
        <f>+K705*VLOOKUP(I705,PaperPulpPrice[#All],3,FALSE)/VLOOKUP(I$2,PaperPulpPrice[#All],3,FALSE)</f>
        <v>9.7373684301864127</v>
      </c>
    </row>
    <row r="706" spans="1:16" x14ac:dyDescent="0.35">
      <c r="A706">
        <v>705</v>
      </c>
      <c r="B706" t="s">
        <v>919</v>
      </c>
      <c r="C706" t="s">
        <v>30</v>
      </c>
      <c r="D706" t="s">
        <v>428</v>
      </c>
      <c r="E706" t="s">
        <v>428</v>
      </c>
      <c r="F706" t="s">
        <v>920</v>
      </c>
      <c r="G706">
        <v>2019</v>
      </c>
      <c r="H706" t="str">
        <f t="shared" si="39"/>
        <v>LUG</v>
      </c>
      <c r="I706" s="1">
        <f t="shared" si="40"/>
        <v>43647</v>
      </c>
      <c r="K706" s="2">
        <v>3.9</v>
      </c>
      <c r="L706" s="2" cm="1">
        <f t="array" ref="L706">+_xlfn.XLOOKUP(G706,'Variazioni mese finale'!A$7:A$81,_xlfn.XLOOKUP(H706,'Variazioni mese finale'!B$6:M$6,'Variazioni mese finale'!$B$7:$M$81))</f>
        <v>1.018</v>
      </c>
      <c r="M706" s="6">
        <f t="shared" si="41"/>
        <v>3.9702000000000002</v>
      </c>
      <c r="N706" s="2">
        <f>+M706*IFERROR(VLOOKUP(G706,DISPINCOECD,4,FALSE)/VLOOKUP(G$412,DISPINCOECD,4,FALSE),1)</f>
        <v>6.783782656838075</v>
      </c>
      <c r="O706" s="2">
        <f>+K706*VLOOKUP(G706,'Indice consumi'!A$2:G$162,7,FALSE)</f>
        <v>18.71275254696398</v>
      </c>
      <c r="P706" s="2">
        <f>+K706*VLOOKUP(I706,PaperPulpPrice[#All],3,FALSE)/VLOOKUP(I$2,PaperPulpPrice[#All],3,FALSE)</f>
        <v>9.1987010659097876</v>
      </c>
    </row>
    <row r="707" spans="1:16" x14ac:dyDescent="0.35">
      <c r="A707">
        <v>706</v>
      </c>
      <c r="B707" t="s">
        <v>921</v>
      </c>
      <c r="C707" t="s">
        <v>50</v>
      </c>
      <c r="D707" t="s">
        <v>428</v>
      </c>
      <c r="E707" t="s">
        <v>428</v>
      </c>
      <c r="F707" t="s">
        <v>920</v>
      </c>
      <c r="G707">
        <v>2019</v>
      </c>
      <c r="H707" t="str">
        <f t="shared" ref="H707:H735" si="42">+UPPER(TEXT(I707,"MMM"))</f>
        <v>AGO</v>
      </c>
      <c r="I707" s="1">
        <f t="shared" ref="I707:I735" si="43">+VALUE(CONCATENATE("01-",C707,"-",G707))</f>
        <v>43678</v>
      </c>
      <c r="K707" s="2">
        <v>3.9</v>
      </c>
      <c r="L707" s="2" cm="1">
        <f t="array" ref="L707">+_xlfn.XLOOKUP(G707,'Variazioni mese finale'!A$7:A$81,_xlfn.XLOOKUP(H707,'Variazioni mese finale'!B$6:M$6,'Variazioni mese finale'!$B$7:$M$81))</f>
        <v>1.0129999999999999</v>
      </c>
      <c r="M707" s="6">
        <f t="shared" ref="M707:M735" si="44">+L707*K707</f>
        <v>3.9506999999999994</v>
      </c>
      <c r="N707" s="2">
        <f>+M707*IFERROR(VLOOKUP(G707,DISPINCOECD,4,FALSE)/VLOOKUP(G$412,DISPINCOECD,4,FALSE),1)</f>
        <v>6.7504634885824846</v>
      </c>
      <c r="O707" s="2">
        <f>+K707*VLOOKUP(G707,'Indice consumi'!A$2:G$162,7,FALSE)</f>
        <v>18.71275254696398</v>
      </c>
      <c r="P707" s="2">
        <f>+K707*VLOOKUP(I707,PaperPulpPrice[#All],3,FALSE)/VLOOKUP(I$2,PaperPulpPrice[#All],3,FALSE)</f>
        <v>8.3845150024957817</v>
      </c>
    </row>
    <row r="708" spans="1:16" x14ac:dyDescent="0.35">
      <c r="A708">
        <v>707</v>
      </c>
      <c r="B708" t="s">
        <v>922</v>
      </c>
      <c r="C708" t="s">
        <v>20</v>
      </c>
      <c r="D708" t="s">
        <v>428</v>
      </c>
      <c r="E708" t="s">
        <v>428</v>
      </c>
      <c r="F708" t="s">
        <v>920</v>
      </c>
      <c r="G708">
        <v>2019</v>
      </c>
      <c r="H708" t="str">
        <f t="shared" si="42"/>
        <v>SET</v>
      </c>
      <c r="I708" s="1">
        <f t="shared" si="43"/>
        <v>43709</v>
      </c>
      <c r="K708" s="2">
        <v>3.9</v>
      </c>
      <c r="L708" s="2" cm="1">
        <f t="array" ref="L708">+_xlfn.XLOOKUP(G708,'Variazioni mese finale'!A$7:A$81,_xlfn.XLOOKUP(H708,'Variazioni mese finale'!B$6:M$6,'Variazioni mese finale'!$B$7:$M$81))</f>
        <v>1.02</v>
      </c>
      <c r="M708" s="6">
        <f t="shared" si="44"/>
        <v>3.9779999999999998</v>
      </c>
      <c r="N708" s="2">
        <f>+M708*IFERROR(VLOOKUP(G708,DISPINCOECD,4,FALSE)/VLOOKUP(G$412,DISPINCOECD,4,FALSE),1)</f>
        <v>6.7971103241403101</v>
      </c>
      <c r="O708" s="2">
        <f>+K708*VLOOKUP(G708,'Indice consumi'!A$2:G$162,7,FALSE)</f>
        <v>18.71275254696398</v>
      </c>
      <c r="P708" s="2">
        <f>+K708*VLOOKUP(I708,PaperPulpPrice[#All],3,FALSE)/VLOOKUP(I$2,PaperPulpPrice[#All],3,FALSE)</f>
        <v>7.4903984885514925</v>
      </c>
    </row>
    <row r="709" spans="1:16" x14ac:dyDescent="0.35">
      <c r="A709">
        <v>708</v>
      </c>
      <c r="B709" t="s">
        <v>923</v>
      </c>
      <c r="C709" t="s">
        <v>7</v>
      </c>
      <c r="D709" t="s">
        <v>791</v>
      </c>
      <c r="E709" t="s">
        <v>791</v>
      </c>
      <c r="F709" t="s">
        <v>700</v>
      </c>
      <c r="G709">
        <v>2019</v>
      </c>
      <c r="H709" t="str">
        <f t="shared" si="42"/>
        <v>OTT</v>
      </c>
      <c r="I709" s="1">
        <f t="shared" si="43"/>
        <v>43739</v>
      </c>
      <c r="K709" s="2">
        <v>3.9</v>
      </c>
      <c r="L709" s="2" cm="1">
        <f t="array" ref="L709">+_xlfn.XLOOKUP(G709,'Variazioni mese finale'!A$7:A$81,_xlfn.XLOOKUP(H709,'Variazioni mese finale'!B$6:M$6,'Variazioni mese finale'!$B$7:$M$81))</f>
        <v>1.0209999999999999</v>
      </c>
      <c r="M709" s="6">
        <f t="shared" si="44"/>
        <v>3.9818999999999996</v>
      </c>
      <c r="N709" s="2">
        <f>+M709*IFERROR(VLOOKUP(G709,DISPINCOECD,4,FALSE)/VLOOKUP(G$412,DISPINCOECD,4,FALSE),1)</f>
        <v>6.8037741577914277</v>
      </c>
      <c r="O709" s="2">
        <f>+K709*VLOOKUP(G709,'Indice consumi'!A$2:G$162,7,FALSE)</f>
        <v>18.71275254696398</v>
      </c>
      <c r="P709" s="2">
        <f>+K709*VLOOKUP(I709,PaperPulpPrice[#All],3,FALSE)/VLOOKUP(I$2,PaperPulpPrice[#All],3,FALSE)</f>
        <v>7.1901620089307379</v>
      </c>
    </row>
    <row r="710" spans="1:16" x14ac:dyDescent="0.35">
      <c r="A710">
        <v>709</v>
      </c>
      <c r="B710" t="s">
        <v>924</v>
      </c>
      <c r="C710" t="s">
        <v>33</v>
      </c>
      <c r="D710" t="s">
        <v>791</v>
      </c>
      <c r="E710" t="s">
        <v>791</v>
      </c>
      <c r="F710" t="s">
        <v>700</v>
      </c>
      <c r="G710">
        <v>2019</v>
      </c>
      <c r="H710" t="str">
        <f t="shared" si="42"/>
        <v>NOV</v>
      </c>
      <c r="I710" s="1">
        <f t="shared" si="43"/>
        <v>43770</v>
      </c>
      <c r="K710" s="2">
        <v>3.9</v>
      </c>
      <c r="L710" s="2" cm="1">
        <f t="array" ref="L710">+_xlfn.XLOOKUP(G710,'Variazioni mese finale'!A$7:A$81,_xlfn.XLOOKUP(H710,'Variazioni mese finale'!B$6:M$6,'Variazioni mese finale'!$B$7:$M$81))</f>
        <v>1.022</v>
      </c>
      <c r="M710" s="6">
        <f t="shared" si="44"/>
        <v>3.9857999999999998</v>
      </c>
      <c r="N710" s="2">
        <f>+M710*IFERROR(VLOOKUP(G710,DISPINCOECD,4,FALSE)/VLOOKUP(G$412,DISPINCOECD,4,FALSE),1)</f>
        <v>6.8104379914425461</v>
      </c>
      <c r="O710" s="2">
        <f>+K710*VLOOKUP(G710,'Indice consumi'!A$2:G$162,7,FALSE)</f>
        <v>18.71275254696398</v>
      </c>
      <c r="P710" s="2">
        <f>+K710*VLOOKUP(I710,PaperPulpPrice[#All],3,FALSE)/VLOOKUP(I$2,PaperPulpPrice[#All],3,FALSE)</f>
        <v>7.0503176160953274</v>
      </c>
    </row>
    <row r="711" spans="1:16" x14ac:dyDescent="0.35">
      <c r="A711">
        <v>710</v>
      </c>
      <c r="B711" t="s">
        <v>925</v>
      </c>
      <c r="C711" t="s">
        <v>11</v>
      </c>
      <c r="D711" t="s">
        <v>382</v>
      </c>
      <c r="E711" t="s">
        <v>382</v>
      </c>
      <c r="F711" t="s">
        <v>832</v>
      </c>
      <c r="G711">
        <v>2019</v>
      </c>
      <c r="H711" t="str">
        <f t="shared" si="42"/>
        <v>DIC</v>
      </c>
      <c r="I711" s="1">
        <f t="shared" si="43"/>
        <v>43800</v>
      </c>
      <c r="K711" s="2">
        <v>3.9</v>
      </c>
      <c r="L711" s="2" cm="1">
        <f t="array" ref="L711">+_xlfn.XLOOKUP(G711,'Variazioni mese finale'!A$7:A$81,_xlfn.XLOOKUP(H711,'Variazioni mese finale'!B$6:M$6,'Variazioni mese finale'!$B$7:$M$81))</f>
        <v>1.02</v>
      </c>
      <c r="M711" s="6">
        <f t="shared" si="44"/>
        <v>3.9779999999999998</v>
      </c>
      <c r="N711" s="2">
        <f>+M711*IFERROR(VLOOKUP(G711,DISPINCOECD,4,FALSE)/VLOOKUP(G$412,DISPINCOECD,4,FALSE),1)</f>
        <v>6.7971103241403101</v>
      </c>
      <c r="O711" s="2">
        <f>+K711*VLOOKUP(G711,'Indice consumi'!A$2:G$162,7,FALSE)</f>
        <v>18.71275254696398</v>
      </c>
      <c r="P711" s="2">
        <f>+K711*VLOOKUP(I711,PaperPulpPrice[#All],3,FALSE)/VLOOKUP(I$2,PaperPulpPrice[#All],3,FALSE)</f>
        <v>7.2395130630776245</v>
      </c>
    </row>
    <row r="712" spans="1:16" x14ac:dyDescent="0.35">
      <c r="A712">
        <v>711</v>
      </c>
      <c r="B712" t="s">
        <v>926</v>
      </c>
      <c r="C712" t="s">
        <v>22</v>
      </c>
      <c r="D712" t="s">
        <v>382</v>
      </c>
      <c r="E712" t="s">
        <v>382</v>
      </c>
      <c r="F712" t="s">
        <v>832</v>
      </c>
      <c r="G712">
        <v>2020</v>
      </c>
      <c r="H712" t="str">
        <f t="shared" si="42"/>
        <v>GEN</v>
      </c>
      <c r="I712" s="1">
        <f t="shared" si="43"/>
        <v>43831</v>
      </c>
      <c r="K712" s="2">
        <v>3.9</v>
      </c>
      <c r="L712" s="2" cm="1">
        <f t="array" ref="L712">+_xlfn.XLOOKUP(G712,'Variazioni mese finale'!A$7:A$81,_xlfn.XLOOKUP(H712,'Variazioni mese finale'!B$6:M$6,'Variazioni mese finale'!$B$7:$M$81))</f>
        <v>1.018</v>
      </c>
      <c r="M712" s="6">
        <f t="shared" si="44"/>
        <v>3.9702000000000002</v>
      </c>
      <c r="N712" s="2">
        <f>+M712*IFERROR(VLOOKUP(G712,DISPINCOECD,4,FALSE)/VLOOKUP(G$412,DISPINCOECD,4,FALSE),1)</f>
        <v>6.8806658829241405</v>
      </c>
      <c r="O712" s="2">
        <f>+K712*VLOOKUP(G712,'Indice consumi'!A$2:G$162,7,FALSE)</f>
        <v>16.59372867186525</v>
      </c>
      <c r="P712" s="2">
        <f>+K712*VLOOKUP(I712,PaperPulpPrice[#All],3,FALSE)/VLOOKUP(I$2,PaperPulpPrice[#All],3,FALSE)</f>
        <v>7.1743504114779819</v>
      </c>
    </row>
    <row r="713" spans="1:16" x14ac:dyDescent="0.35">
      <c r="A713">
        <v>712</v>
      </c>
      <c r="B713" t="s">
        <v>927</v>
      </c>
      <c r="C713" t="s">
        <v>14</v>
      </c>
      <c r="D713" t="s">
        <v>928</v>
      </c>
      <c r="E713" t="s">
        <v>928</v>
      </c>
      <c r="F713" t="s">
        <v>902</v>
      </c>
      <c r="G713">
        <v>2020</v>
      </c>
      <c r="H713" t="str">
        <f t="shared" si="42"/>
        <v>FEB</v>
      </c>
      <c r="I713" s="1">
        <f t="shared" si="43"/>
        <v>43862</v>
      </c>
      <c r="K713" s="2">
        <v>3.9</v>
      </c>
      <c r="L713" s="2" cm="1">
        <f t="array" ref="L713">+_xlfn.XLOOKUP(G713,'Variazioni mese finale'!A$7:A$81,_xlfn.XLOOKUP(H713,'Variazioni mese finale'!B$6:M$6,'Variazioni mese finale'!$B$7:$M$81))</f>
        <v>1.02</v>
      </c>
      <c r="M713" s="6">
        <f t="shared" si="44"/>
        <v>3.9779999999999998</v>
      </c>
      <c r="N713" s="2">
        <f>+M713*IFERROR(VLOOKUP(G713,DISPINCOECD,4,FALSE)/VLOOKUP(G$412,DISPINCOECD,4,FALSE),1)</f>
        <v>6.8941838905526751</v>
      </c>
      <c r="O713" s="2">
        <f>+K713*VLOOKUP(G713,'Indice consumi'!A$2:G$162,7,FALSE)</f>
        <v>16.59372867186525</v>
      </c>
      <c r="P713" s="2">
        <f>+K713*VLOOKUP(I713,PaperPulpPrice[#All],3,FALSE)/VLOOKUP(I$2,PaperPulpPrice[#All],3,FALSE)</f>
        <v>7.2255350778863692</v>
      </c>
    </row>
    <row r="714" spans="1:16" x14ac:dyDescent="0.35">
      <c r="A714">
        <v>713</v>
      </c>
      <c r="B714" t="s">
        <v>929</v>
      </c>
      <c r="C714" t="s">
        <v>24</v>
      </c>
      <c r="D714" t="s">
        <v>928</v>
      </c>
      <c r="E714" t="s">
        <v>928</v>
      </c>
      <c r="F714" t="s">
        <v>902</v>
      </c>
      <c r="G714">
        <v>2020</v>
      </c>
      <c r="H714" t="str">
        <f t="shared" si="42"/>
        <v>MAR</v>
      </c>
      <c r="I714" s="1">
        <f t="shared" si="43"/>
        <v>43891</v>
      </c>
      <c r="K714" s="2">
        <v>3.9</v>
      </c>
      <c r="L714" s="2" cm="1">
        <f t="array" ref="L714">+_xlfn.XLOOKUP(G714,'Variazioni mese finale'!A$7:A$81,_xlfn.XLOOKUP(H714,'Variazioni mese finale'!B$6:M$6,'Variazioni mese finale'!$B$7:$M$81))</f>
        <v>1.0189999999999999</v>
      </c>
      <c r="M714" s="6">
        <f t="shared" si="44"/>
        <v>3.9740999999999995</v>
      </c>
      <c r="N714" s="2">
        <f>+M714*IFERROR(VLOOKUP(G714,DISPINCOECD,4,FALSE)/VLOOKUP(G$412,DISPINCOECD,4,FALSE),1)</f>
        <v>6.8874248867384074</v>
      </c>
      <c r="O714" s="2">
        <f>+K714*VLOOKUP(G714,'Indice consumi'!A$2:G$162,7,FALSE)</f>
        <v>16.59372867186525</v>
      </c>
      <c r="P714" s="2">
        <f>+K714*VLOOKUP(I714,PaperPulpPrice[#All],3,FALSE)/VLOOKUP(I$2,PaperPulpPrice[#All],3,FALSE)</f>
        <v>7.0579733767860482</v>
      </c>
    </row>
    <row r="715" spans="1:16" x14ac:dyDescent="0.35">
      <c r="A715">
        <v>714</v>
      </c>
      <c r="B715" t="s">
        <v>930</v>
      </c>
      <c r="C715" t="s">
        <v>16</v>
      </c>
      <c r="D715" t="s">
        <v>382</v>
      </c>
      <c r="E715" t="s">
        <v>382</v>
      </c>
      <c r="F715" t="s">
        <v>773</v>
      </c>
      <c r="G715">
        <v>2020</v>
      </c>
      <c r="H715" t="str">
        <f t="shared" si="42"/>
        <v>APR</v>
      </c>
      <c r="I715" s="1">
        <f t="shared" si="43"/>
        <v>43922</v>
      </c>
      <c r="K715" s="2">
        <v>3.9</v>
      </c>
      <c r="L715" s="2" cm="1">
        <f t="array" ref="L715">+_xlfn.XLOOKUP(G715,'Variazioni mese finale'!A$7:A$81,_xlfn.XLOOKUP(H715,'Variazioni mese finale'!B$6:M$6,'Variazioni mese finale'!$B$7:$M$81))</f>
        <v>1.02</v>
      </c>
      <c r="M715" s="6">
        <f t="shared" si="44"/>
        <v>3.9779999999999998</v>
      </c>
      <c r="N715" s="2">
        <f>+M715*IFERROR(VLOOKUP(G715,DISPINCOECD,4,FALSE)/VLOOKUP(G$412,DISPINCOECD,4,FALSE),1)</f>
        <v>6.8941838905526751</v>
      </c>
      <c r="O715" s="2">
        <f>+K715*VLOOKUP(G715,'Indice consumi'!A$2:G$162,7,FALSE)</f>
        <v>16.59372867186525</v>
      </c>
      <c r="P715" s="2">
        <f>+K715*VLOOKUP(I715,PaperPulpPrice[#All],3,FALSE)/VLOOKUP(I$2,PaperPulpPrice[#All],3,FALSE)</f>
        <v>7.116348087729599</v>
      </c>
    </row>
    <row r="716" spans="1:16" x14ac:dyDescent="0.35">
      <c r="A716">
        <v>715</v>
      </c>
      <c r="B716" t="s">
        <v>931</v>
      </c>
      <c r="C716" t="s">
        <v>27</v>
      </c>
      <c r="D716" t="s">
        <v>382</v>
      </c>
      <c r="E716" t="s">
        <v>382</v>
      </c>
      <c r="F716" t="s">
        <v>773</v>
      </c>
      <c r="G716">
        <v>2020</v>
      </c>
      <c r="H716" t="str">
        <f t="shared" si="42"/>
        <v>MAG</v>
      </c>
      <c r="I716" s="1">
        <f t="shared" si="43"/>
        <v>43952</v>
      </c>
      <c r="K716" s="2">
        <v>3.9</v>
      </c>
      <c r="L716" s="2" cm="1">
        <f t="array" ref="L716">+_xlfn.XLOOKUP(G716,'Variazioni mese finale'!A$7:A$81,_xlfn.XLOOKUP(H716,'Variazioni mese finale'!B$6:M$6,'Variazioni mese finale'!$B$7:$M$81))</f>
        <v>1.022</v>
      </c>
      <c r="M716" s="6">
        <f t="shared" si="44"/>
        <v>3.9857999999999998</v>
      </c>
      <c r="N716" s="2">
        <f>+M716*IFERROR(VLOOKUP(G716,DISPINCOECD,4,FALSE)/VLOOKUP(G$412,DISPINCOECD,4,FALSE),1)</f>
        <v>6.9077018981812097</v>
      </c>
      <c r="O716" s="2">
        <f>+K716*VLOOKUP(G716,'Indice consumi'!A$2:G$162,7,FALSE)</f>
        <v>16.59372867186525</v>
      </c>
      <c r="P716" s="2">
        <f>+K716*VLOOKUP(I716,PaperPulpPrice[#All],3,FALSE)/VLOOKUP(I$2,PaperPulpPrice[#All],3,FALSE)</f>
        <v>7.3197262864281765</v>
      </c>
    </row>
    <row r="717" spans="1:16" x14ac:dyDescent="0.35">
      <c r="A717">
        <v>716</v>
      </c>
      <c r="B717" t="s">
        <v>932</v>
      </c>
      <c r="C717" t="s">
        <v>18</v>
      </c>
      <c r="D717" t="s">
        <v>428</v>
      </c>
      <c r="E717" t="s">
        <v>428</v>
      </c>
      <c r="F717" t="s">
        <v>758</v>
      </c>
      <c r="G717">
        <v>2020</v>
      </c>
      <c r="H717" t="str">
        <f t="shared" si="42"/>
        <v>GIU</v>
      </c>
      <c r="I717" s="1">
        <f t="shared" si="43"/>
        <v>43983</v>
      </c>
      <c r="K717" s="2">
        <v>3.9</v>
      </c>
      <c r="L717" s="2" cm="1">
        <f t="array" ref="L717">+_xlfn.XLOOKUP(G717,'Variazioni mese finale'!A$7:A$81,_xlfn.XLOOKUP(H717,'Variazioni mese finale'!B$6:M$6,'Variazioni mese finale'!$B$7:$M$81))</f>
        <v>1.0209999999999999</v>
      </c>
      <c r="M717" s="6">
        <f t="shared" si="44"/>
        <v>3.9818999999999996</v>
      </c>
      <c r="N717" s="2">
        <f>+M717*IFERROR(VLOOKUP(G717,DISPINCOECD,4,FALSE)/VLOOKUP(G$412,DISPINCOECD,4,FALSE),1)</f>
        <v>6.900942894366942</v>
      </c>
      <c r="O717" s="2">
        <f>+K717*VLOOKUP(G717,'Indice consumi'!A$2:G$162,7,FALSE)</f>
        <v>16.59372867186525</v>
      </c>
      <c r="P717" s="2">
        <f>+K717*VLOOKUP(I717,PaperPulpPrice[#All],3,FALSE)/VLOOKUP(I$2,PaperPulpPrice[#All],3,FALSE)</f>
        <v>7.6246719318013128</v>
      </c>
    </row>
    <row r="718" spans="1:16" x14ac:dyDescent="0.35">
      <c r="A718">
        <v>717</v>
      </c>
      <c r="B718" t="s">
        <v>933</v>
      </c>
      <c r="C718" t="s">
        <v>30</v>
      </c>
      <c r="D718" t="s">
        <v>428</v>
      </c>
      <c r="E718" t="s">
        <v>428</v>
      </c>
      <c r="F718" t="s">
        <v>758</v>
      </c>
      <c r="G718">
        <v>2020</v>
      </c>
      <c r="H718" t="str">
        <f t="shared" si="42"/>
        <v>LUG</v>
      </c>
      <c r="I718" s="1">
        <f t="shared" si="43"/>
        <v>44013</v>
      </c>
      <c r="K718" s="2">
        <v>3.9</v>
      </c>
      <c r="L718" s="2" cm="1">
        <f t="array" ref="L718">+_xlfn.XLOOKUP(G718,'Variazioni mese finale'!A$7:A$81,_xlfn.XLOOKUP(H718,'Variazioni mese finale'!B$6:M$6,'Variazioni mese finale'!$B$7:$M$81))</f>
        <v>1.022</v>
      </c>
      <c r="M718" s="6">
        <f t="shared" si="44"/>
        <v>3.9857999999999998</v>
      </c>
      <c r="N718" s="2">
        <f>+M718*IFERROR(VLOOKUP(G718,DISPINCOECD,4,FALSE)/VLOOKUP(G$412,DISPINCOECD,4,FALSE),1)</f>
        <v>6.9077018981812097</v>
      </c>
      <c r="O718" s="2">
        <f>+K718*VLOOKUP(G718,'Indice consumi'!A$2:G$162,7,FALSE)</f>
        <v>16.59372867186525</v>
      </c>
      <c r="P718" s="2">
        <f>+K718*VLOOKUP(I718,PaperPulpPrice[#All],3,FALSE)/VLOOKUP(I$2,PaperPulpPrice[#All],3,FALSE)</f>
        <v>7.7442908709778795</v>
      </c>
    </row>
    <row r="719" spans="1:16" x14ac:dyDescent="0.35">
      <c r="A719">
        <v>718</v>
      </c>
      <c r="B719" t="s">
        <v>934</v>
      </c>
      <c r="C719" t="s">
        <v>50</v>
      </c>
      <c r="D719" t="s">
        <v>428</v>
      </c>
      <c r="E719" t="s">
        <v>428</v>
      </c>
      <c r="F719" t="s">
        <v>758</v>
      </c>
      <c r="G719">
        <v>2020</v>
      </c>
      <c r="H719" t="str">
        <f t="shared" si="42"/>
        <v>AGO</v>
      </c>
      <c r="I719" s="1">
        <f t="shared" si="43"/>
        <v>44044</v>
      </c>
      <c r="K719" s="2">
        <v>3.9</v>
      </c>
      <c r="L719" s="2" cm="1">
        <f t="array" ref="L719">+_xlfn.XLOOKUP(G719,'Variazioni mese finale'!A$7:A$81,_xlfn.XLOOKUP(H719,'Variazioni mese finale'!B$6:M$6,'Variazioni mese finale'!$B$7:$M$81))</f>
        <v>1.02</v>
      </c>
      <c r="M719" s="6">
        <f t="shared" si="44"/>
        <v>3.9779999999999998</v>
      </c>
      <c r="N719" s="2">
        <f>+M719*IFERROR(VLOOKUP(G719,DISPINCOECD,4,FALSE)/VLOOKUP(G$412,DISPINCOECD,4,FALSE),1)</f>
        <v>6.8941838905526751</v>
      </c>
      <c r="O719" s="2">
        <f>+K719*VLOOKUP(G719,'Indice consumi'!A$2:G$162,7,FALSE)</f>
        <v>16.59372867186525</v>
      </c>
      <c r="P719" s="2">
        <f>+K719*VLOOKUP(I719,PaperPulpPrice[#All],3,FALSE)/VLOOKUP(I$2,PaperPulpPrice[#All],3,FALSE)</f>
        <v>7.6833284869187661</v>
      </c>
    </row>
    <row r="720" spans="1:16" x14ac:dyDescent="0.35">
      <c r="A720">
        <v>719</v>
      </c>
      <c r="B720" t="s">
        <v>935</v>
      </c>
      <c r="C720" t="s">
        <v>20</v>
      </c>
      <c r="D720" t="s">
        <v>936</v>
      </c>
      <c r="E720" t="s">
        <v>936</v>
      </c>
      <c r="F720" t="s">
        <v>937</v>
      </c>
      <c r="G720">
        <v>2020</v>
      </c>
      <c r="H720" t="str">
        <f t="shared" si="42"/>
        <v>SET</v>
      </c>
      <c r="I720" s="1">
        <f t="shared" si="43"/>
        <v>44075</v>
      </c>
      <c r="K720" s="2">
        <v>3.9</v>
      </c>
      <c r="L720" s="2" cm="1">
        <f t="array" ref="L720">+_xlfn.XLOOKUP(G720,'Variazioni mese finale'!A$7:A$81,_xlfn.XLOOKUP(H720,'Variazioni mese finale'!B$6:M$6,'Variazioni mese finale'!$B$7:$M$81))</f>
        <v>1.026</v>
      </c>
      <c r="M720" s="6">
        <f t="shared" si="44"/>
        <v>4.0014000000000003</v>
      </c>
      <c r="N720" s="2">
        <f>+M720*IFERROR(VLOOKUP(G720,DISPINCOECD,4,FALSE)/VLOOKUP(G$412,DISPINCOECD,4,FALSE),1)</f>
        <v>6.9347379134382798</v>
      </c>
      <c r="O720" s="2">
        <f>+K720*VLOOKUP(G720,'Indice consumi'!A$2:G$162,7,FALSE)</f>
        <v>16.59372867186525</v>
      </c>
      <c r="P720" s="2">
        <f>+K720*VLOOKUP(I720,PaperPulpPrice[#All],3,FALSE)/VLOOKUP(I$2,PaperPulpPrice[#All],3,FALSE)</f>
        <v>7.6161409219049876</v>
      </c>
    </row>
    <row r="721" spans="1:16" x14ac:dyDescent="0.35">
      <c r="A721">
        <v>720</v>
      </c>
      <c r="B721" t="s">
        <v>938</v>
      </c>
      <c r="C721" t="s">
        <v>7</v>
      </c>
      <c r="D721" t="s">
        <v>791</v>
      </c>
      <c r="E721" t="s">
        <v>791</v>
      </c>
      <c r="F721" t="s">
        <v>700</v>
      </c>
      <c r="G721">
        <v>2020</v>
      </c>
      <c r="H721" t="str">
        <f t="shared" si="42"/>
        <v>OTT</v>
      </c>
      <c r="I721" s="1">
        <f t="shared" si="43"/>
        <v>44105</v>
      </c>
      <c r="K721" s="2">
        <v>3.9</v>
      </c>
      <c r="L721" s="2" cm="1">
        <f t="array" ref="L721">+_xlfn.XLOOKUP(G721,'Variazioni mese finale'!A$7:A$81,_xlfn.XLOOKUP(H721,'Variazioni mese finale'!B$6:M$6,'Variazioni mese finale'!$B$7:$M$81))</f>
        <v>1.0249999999999999</v>
      </c>
      <c r="M721" s="6">
        <f t="shared" si="44"/>
        <v>3.9974999999999996</v>
      </c>
      <c r="N721" s="2">
        <f>+M721*IFERROR(VLOOKUP(G721,DISPINCOECD,4,FALSE)/VLOOKUP(G$412,DISPINCOECD,4,FALSE),1)</f>
        <v>6.9279789096240112</v>
      </c>
      <c r="O721" s="2">
        <f>+K721*VLOOKUP(G721,'Indice consumi'!A$2:G$162,7,FALSE)</f>
        <v>16.59372867186525</v>
      </c>
      <c r="P721" s="2">
        <f>+K721*VLOOKUP(I721,PaperPulpPrice[#All],3,FALSE)/VLOOKUP(I$2,PaperPulpPrice[#All],3,FALSE)</f>
        <v>7.6434329101315255</v>
      </c>
    </row>
    <row r="722" spans="1:16" x14ac:dyDescent="0.35">
      <c r="A722">
        <v>721</v>
      </c>
      <c r="B722" t="s">
        <v>939</v>
      </c>
      <c r="C722" t="s">
        <v>33</v>
      </c>
      <c r="D722" t="s">
        <v>791</v>
      </c>
      <c r="E722" t="s">
        <v>791</v>
      </c>
      <c r="F722" t="s">
        <v>878</v>
      </c>
      <c r="G722">
        <v>2020</v>
      </c>
      <c r="H722" t="str">
        <f t="shared" si="42"/>
        <v>NOV</v>
      </c>
      <c r="I722" s="1">
        <f t="shared" si="43"/>
        <v>44136</v>
      </c>
      <c r="K722" s="2">
        <v>3.9</v>
      </c>
      <c r="L722" s="2" cm="1">
        <f t="array" ref="L722">+_xlfn.XLOOKUP(G722,'Variazioni mese finale'!A$7:A$81,_xlfn.XLOOKUP(H722,'Variazioni mese finale'!B$6:M$6,'Variazioni mese finale'!$B$7:$M$81))</f>
        <v>1.0249999999999999</v>
      </c>
      <c r="M722" s="6">
        <f t="shared" si="44"/>
        <v>3.9974999999999996</v>
      </c>
      <c r="N722" s="2">
        <f>+M722*IFERROR(VLOOKUP(G722,DISPINCOECD,4,FALSE)/VLOOKUP(G$412,DISPINCOECD,4,FALSE),1)</f>
        <v>6.9279789096240112</v>
      </c>
      <c r="O722" s="2">
        <f>+K722*VLOOKUP(G722,'Indice consumi'!A$2:G$162,7,FALSE)</f>
        <v>16.59372867186525</v>
      </c>
      <c r="P722" s="2">
        <f>+K722*VLOOKUP(I722,PaperPulpPrice[#All],3,FALSE)/VLOOKUP(I$2,PaperPulpPrice[#All],3,FALSE)</f>
        <v>7.8052541836833633</v>
      </c>
    </row>
    <row r="723" spans="1:16" x14ac:dyDescent="0.35">
      <c r="A723">
        <v>722</v>
      </c>
      <c r="B723" t="s">
        <v>940</v>
      </c>
      <c r="C723" t="s">
        <v>11</v>
      </c>
      <c r="D723" t="s">
        <v>791</v>
      </c>
      <c r="E723" t="s">
        <v>791</v>
      </c>
      <c r="F723" t="s">
        <v>878</v>
      </c>
      <c r="G723">
        <v>2020</v>
      </c>
      <c r="H723" t="str">
        <f t="shared" si="42"/>
        <v>DIC</v>
      </c>
      <c r="I723" s="1">
        <f t="shared" si="43"/>
        <v>44166</v>
      </c>
      <c r="K723" s="2">
        <v>3.9</v>
      </c>
      <c r="L723" s="2" cm="1">
        <f t="array" ref="L723">+_xlfn.XLOOKUP(G723,'Variazioni mese finale'!A$7:A$81,_xlfn.XLOOKUP(H723,'Variazioni mese finale'!B$6:M$6,'Variazioni mese finale'!$B$7:$M$81))</f>
        <v>1.022</v>
      </c>
      <c r="M723" s="6">
        <f t="shared" si="44"/>
        <v>3.9857999999999998</v>
      </c>
      <c r="N723" s="2">
        <f>+M723*IFERROR(VLOOKUP(G723,DISPINCOECD,4,FALSE)/VLOOKUP(G$412,DISPINCOECD,4,FALSE),1)</f>
        <v>6.9077018981812097</v>
      </c>
      <c r="O723" s="2">
        <f>+K723*VLOOKUP(G723,'Indice consumi'!A$2:G$162,7,FALSE)</f>
        <v>16.59372867186525</v>
      </c>
      <c r="P723" s="2">
        <f>+K723*VLOOKUP(I723,PaperPulpPrice[#All],3,FALSE)/VLOOKUP(I$2,PaperPulpPrice[#All],3,FALSE)</f>
        <v>8.0524087723577473</v>
      </c>
    </row>
    <row r="724" spans="1:16" x14ac:dyDescent="0.35">
      <c r="A724">
        <v>723</v>
      </c>
      <c r="B724" t="s">
        <v>941</v>
      </c>
      <c r="C724" t="s">
        <v>22</v>
      </c>
      <c r="D724" t="s">
        <v>791</v>
      </c>
      <c r="E724" t="s">
        <v>791</v>
      </c>
      <c r="F724" t="s">
        <v>878</v>
      </c>
      <c r="G724">
        <v>2021</v>
      </c>
      <c r="H724" t="str">
        <f t="shared" si="42"/>
        <v>GEN</v>
      </c>
      <c r="I724" s="1">
        <f t="shared" si="43"/>
        <v>44197</v>
      </c>
      <c r="K724" s="2">
        <v>3.9</v>
      </c>
      <c r="L724" s="2" cm="1">
        <f t="array" ref="L724">+_xlfn.XLOOKUP(G724,'Variazioni mese finale'!A$7:A$81,_xlfn.XLOOKUP(H724,'Variazioni mese finale'!B$6:M$6,'Variazioni mese finale'!$B$7:$M$81))</f>
        <v>1.016</v>
      </c>
      <c r="M724" s="6">
        <f t="shared" si="44"/>
        <v>3.9624000000000001</v>
      </c>
      <c r="N724" s="2">
        <f>+N723</f>
        <v>6.9077018981812097</v>
      </c>
      <c r="O724" s="2">
        <f>+O723</f>
        <v>16.59372867186525</v>
      </c>
      <c r="P724" s="2">
        <f>+K724*VLOOKUP(I724,PaperPulpPrice[#All],3,FALSE)/VLOOKUP(I$2,PaperPulpPrice[#All],3,FALSE)</f>
        <v>8.1265370403558101</v>
      </c>
    </row>
    <row r="725" spans="1:16" x14ac:dyDescent="0.35">
      <c r="A725">
        <v>724</v>
      </c>
      <c r="B725" t="s">
        <v>942</v>
      </c>
      <c r="C725" t="s">
        <v>14</v>
      </c>
      <c r="D725" t="s">
        <v>943</v>
      </c>
      <c r="E725" t="s">
        <v>944</v>
      </c>
      <c r="F725" t="s">
        <v>945</v>
      </c>
      <c r="G725">
        <v>2021</v>
      </c>
      <c r="H725" t="str">
        <f t="shared" si="42"/>
        <v>FEB</v>
      </c>
      <c r="I725" s="1">
        <f t="shared" si="43"/>
        <v>44228</v>
      </c>
      <c r="K725" s="2">
        <v>3.9</v>
      </c>
      <c r="L725" s="2" cm="1">
        <f t="array" ref="L725">+_xlfn.XLOOKUP(G725,'Variazioni mese finale'!A$7:A$81,_xlfn.XLOOKUP(H725,'Variazioni mese finale'!B$6:M$6,'Variazioni mese finale'!$B$7:$M$81))</f>
        <v>1.0149999999999999</v>
      </c>
      <c r="M725" s="6">
        <f t="shared" si="44"/>
        <v>3.9584999999999995</v>
      </c>
      <c r="N725" s="2">
        <f t="shared" ref="N725:N735" si="45">+N724</f>
        <v>6.9077018981812097</v>
      </c>
      <c r="O725" s="2">
        <f t="shared" ref="O725:O735" si="46">+O724</f>
        <v>16.59372867186525</v>
      </c>
      <c r="P725" s="2">
        <f>+K725*VLOOKUP(I725,PaperPulpPrice[#All],3,FALSE)/VLOOKUP(I$2,PaperPulpPrice[#All],3,FALSE)</f>
        <v>8.7631157705404483</v>
      </c>
    </row>
    <row r="726" spans="1:16" x14ac:dyDescent="0.35">
      <c r="A726">
        <v>725</v>
      </c>
      <c r="B726" t="s">
        <v>946</v>
      </c>
      <c r="C726" t="s">
        <v>24</v>
      </c>
      <c r="D726" t="s">
        <v>947</v>
      </c>
      <c r="E726" t="s">
        <v>947</v>
      </c>
      <c r="F726" t="s">
        <v>948</v>
      </c>
      <c r="G726">
        <v>2021</v>
      </c>
      <c r="H726" t="str">
        <f t="shared" si="42"/>
        <v>MAR</v>
      </c>
      <c r="I726" s="1">
        <f t="shared" si="43"/>
        <v>44256</v>
      </c>
      <c r="K726" s="2">
        <v>3.9</v>
      </c>
      <c r="L726" s="2" cm="1">
        <f t="array" ref="L726">+_xlfn.XLOOKUP(G726,'Variazioni mese finale'!A$7:A$81,_xlfn.XLOOKUP(H726,'Variazioni mese finale'!B$6:M$6,'Variazioni mese finale'!$B$7:$M$81))</f>
        <v>1.012</v>
      </c>
      <c r="M726" s="6">
        <f t="shared" si="44"/>
        <v>3.9468000000000001</v>
      </c>
      <c r="N726" s="2">
        <f t="shared" si="45"/>
        <v>6.9077018981812097</v>
      </c>
      <c r="O726" s="2">
        <f t="shared" si="46"/>
        <v>16.59372867186525</v>
      </c>
      <c r="P726" s="2">
        <f>+K726*VLOOKUP(I726,PaperPulpPrice[#All],3,FALSE)/VLOOKUP(I$2,PaperPulpPrice[#All],3,FALSE)</f>
        <v>9.237769218779583</v>
      </c>
    </row>
    <row r="727" spans="1:16" x14ac:dyDescent="0.35">
      <c r="A727">
        <v>726</v>
      </c>
      <c r="B727" t="s">
        <v>949</v>
      </c>
      <c r="C727" t="s">
        <v>16</v>
      </c>
      <c r="D727" t="s">
        <v>791</v>
      </c>
      <c r="E727" t="s">
        <v>791</v>
      </c>
      <c r="F727" t="s">
        <v>906</v>
      </c>
      <c r="G727">
        <v>2021</v>
      </c>
      <c r="H727" t="str">
        <f t="shared" si="42"/>
        <v>APR</v>
      </c>
      <c r="I727" s="1">
        <f t="shared" si="43"/>
        <v>44287</v>
      </c>
      <c r="K727" s="2">
        <v>4.4000000000000004</v>
      </c>
      <c r="L727" s="2" cm="1">
        <f t="array" ref="L727">+_xlfn.XLOOKUP(G727,'Variazioni mese finale'!A$7:A$81,_xlfn.XLOOKUP(H727,'Variazioni mese finale'!B$6:M$6,'Variazioni mese finale'!$B$7:$M$81))</f>
        <v>1.008</v>
      </c>
      <c r="M727" s="6">
        <f t="shared" si="44"/>
        <v>4.4352</v>
      </c>
      <c r="N727" s="2">
        <f t="shared" si="45"/>
        <v>6.9077018981812097</v>
      </c>
      <c r="O727" s="2">
        <f t="shared" si="46"/>
        <v>16.59372867186525</v>
      </c>
      <c r="P727" s="2">
        <f>+K727*VLOOKUP(I727,PaperPulpPrice[#All],3,FALSE)/VLOOKUP(I$2,PaperPulpPrice[#All],3,FALSE)</f>
        <v>11.872717578109407</v>
      </c>
    </row>
    <row r="728" spans="1:16" x14ac:dyDescent="0.35">
      <c r="A728">
        <v>727</v>
      </c>
      <c r="B728" t="s">
        <v>950</v>
      </c>
      <c r="C728" t="s">
        <v>27</v>
      </c>
      <c r="D728" t="s">
        <v>791</v>
      </c>
      <c r="E728" t="s">
        <v>791</v>
      </c>
      <c r="F728" t="s">
        <v>906</v>
      </c>
      <c r="G728">
        <v>2021</v>
      </c>
      <c r="H728" t="str">
        <f t="shared" si="42"/>
        <v>MAG</v>
      </c>
      <c r="I728" s="1">
        <f t="shared" si="43"/>
        <v>44317</v>
      </c>
      <c r="K728" s="2">
        <v>4.4000000000000004</v>
      </c>
      <c r="L728" s="2" cm="1">
        <f t="array" ref="L728">+_xlfn.XLOOKUP(G728,'Variazioni mese finale'!A$7:A$81,_xlfn.XLOOKUP(H728,'Variazioni mese finale'!B$6:M$6,'Variazioni mese finale'!$B$7:$M$81))</f>
        <v>1.0089999999999999</v>
      </c>
      <c r="M728" s="6">
        <f t="shared" si="44"/>
        <v>4.4395999999999995</v>
      </c>
      <c r="N728" s="2">
        <f t="shared" si="45"/>
        <v>6.9077018981812097</v>
      </c>
      <c r="O728" s="2">
        <f t="shared" si="46"/>
        <v>16.59372867186525</v>
      </c>
      <c r="P728" s="2">
        <f>+K728*VLOOKUP(I728,PaperPulpPrice[#All],3,FALSE)/VLOOKUP(I$2,PaperPulpPrice[#All],3,FALSE)</f>
        <v>12.521801388904986</v>
      </c>
    </row>
    <row r="729" spans="1:16" x14ac:dyDescent="0.35">
      <c r="A729">
        <v>728</v>
      </c>
      <c r="B729" t="s">
        <v>951</v>
      </c>
      <c r="C729" t="s">
        <v>18</v>
      </c>
      <c r="D729" t="s">
        <v>952</v>
      </c>
      <c r="E729" t="s">
        <v>428</v>
      </c>
      <c r="F729" t="s">
        <v>953</v>
      </c>
      <c r="G729">
        <v>2021</v>
      </c>
      <c r="H729" t="str">
        <f t="shared" si="42"/>
        <v>GIU</v>
      </c>
      <c r="I729" s="1">
        <f t="shared" si="43"/>
        <v>44348</v>
      </c>
      <c r="K729" s="2">
        <v>4.4000000000000004</v>
      </c>
      <c r="L729" s="2" cm="1">
        <f t="array" ref="L729">+_xlfn.XLOOKUP(G729,'Variazioni mese finale'!A$7:A$81,_xlfn.XLOOKUP(H729,'Variazioni mese finale'!B$6:M$6,'Variazioni mese finale'!$B$7:$M$81))</f>
        <v>1.0069999999999999</v>
      </c>
      <c r="M729" s="6">
        <f t="shared" si="44"/>
        <v>4.4307999999999996</v>
      </c>
      <c r="N729" s="2">
        <f t="shared" si="45"/>
        <v>6.9077018981812097</v>
      </c>
      <c r="O729" s="2">
        <f t="shared" si="46"/>
        <v>16.59372867186525</v>
      </c>
      <c r="P729" s="2">
        <f>+K729*VLOOKUP(I729,PaperPulpPrice[#All],3,FALSE)/VLOOKUP(I$2,PaperPulpPrice[#All],3,FALSE)</f>
        <v>13.120241826975544</v>
      </c>
    </row>
    <row r="730" spans="1:16" x14ac:dyDescent="0.35">
      <c r="A730">
        <v>729</v>
      </c>
      <c r="B730" t="s">
        <v>954</v>
      </c>
      <c r="C730" t="s">
        <v>30</v>
      </c>
      <c r="D730" t="s">
        <v>952</v>
      </c>
      <c r="E730" t="s">
        <v>428</v>
      </c>
      <c r="F730" t="s">
        <v>953</v>
      </c>
      <c r="G730">
        <v>2021</v>
      </c>
      <c r="H730" t="str">
        <f t="shared" si="42"/>
        <v>LUG</v>
      </c>
      <c r="I730" s="1">
        <f t="shared" si="43"/>
        <v>44378</v>
      </c>
      <c r="K730" s="2">
        <v>4.4000000000000004</v>
      </c>
      <c r="L730" s="2" cm="1">
        <f t="array" ref="L730">+_xlfn.XLOOKUP(G730,'Variazioni mese finale'!A$7:A$81,_xlfn.XLOOKUP(H730,'Variazioni mese finale'!B$6:M$6,'Variazioni mese finale'!$B$7:$M$81))</f>
        <v>1.0029999999999999</v>
      </c>
      <c r="M730" s="6">
        <f t="shared" si="44"/>
        <v>4.4131999999999998</v>
      </c>
      <c r="N730" s="2">
        <f t="shared" si="45"/>
        <v>6.9077018981812097</v>
      </c>
      <c r="O730" s="2">
        <f t="shared" si="46"/>
        <v>16.59372867186525</v>
      </c>
      <c r="P730" s="2">
        <f>+K730*VLOOKUP(I730,PaperPulpPrice[#All],3,FALSE)/VLOOKUP(I$2,PaperPulpPrice[#All],3,FALSE)</f>
        <v>13.432564889147976</v>
      </c>
    </row>
    <row r="731" spans="1:16" x14ac:dyDescent="0.35">
      <c r="A731" t="s">
        <v>955</v>
      </c>
      <c r="B731" t="s">
        <v>956</v>
      </c>
      <c r="C731" t="s">
        <v>30</v>
      </c>
      <c r="D731" t="s">
        <v>428</v>
      </c>
      <c r="E731" t="s">
        <v>428</v>
      </c>
      <c r="F731" t="s">
        <v>841</v>
      </c>
      <c r="G731">
        <v>2021</v>
      </c>
      <c r="H731" t="str">
        <f t="shared" si="42"/>
        <v>LUG</v>
      </c>
      <c r="I731" s="1">
        <f t="shared" si="43"/>
        <v>44378</v>
      </c>
      <c r="K731" s="2">
        <v>4.4000000000000004</v>
      </c>
      <c r="L731" s="2" cm="1">
        <f t="array" ref="L731">+_xlfn.XLOOKUP(G731,'Variazioni mese finale'!A$7:A$81,_xlfn.XLOOKUP(H731,'Variazioni mese finale'!B$6:M$6,'Variazioni mese finale'!$B$7:$M$81))</f>
        <v>1.0029999999999999</v>
      </c>
      <c r="M731" s="6">
        <f t="shared" si="44"/>
        <v>4.4131999999999998</v>
      </c>
      <c r="N731" s="2">
        <f t="shared" si="45"/>
        <v>6.9077018981812097</v>
      </c>
      <c r="O731" s="2">
        <f t="shared" si="46"/>
        <v>16.59372867186525</v>
      </c>
      <c r="P731" s="2">
        <f>+K731*VLOOKUP(I731,PaperPulpPrice[#All],3,FALSE)/VLOOKUP(I$2,PaperPulpPrice[#All],3,FALSE)</f>
        <v>13.432564889147976</v>
      </c>
    </row>
    <row r="732" spans="1:16" x14ac:dyDescent="0.35">
      <c r="A732">
        <v>730</v>
      </c>
      <c r="B732" t="s">
        <v>957</v>
      </c>
      <c r="C732" t="s">
        <v>50</v>
      </c>
      <c r="D732" t="s">
        <v>958</v>
      </c>
      <c r="E732" t="s">
        <v>791</v>
      </c>
      <c r="F732" t="s">
        <v>920</v>
      </c>
      <c r="G732">
        <v>2021</v>
      </c>
      <c r="H732" t="str">
        <f t="shared" si="42"/>
        <v>AGO</v>
      </c>
      <c r="I732" s="1">
        <f t="shared" si="43"/>
        <v>44409</v>
      </c>
      <c r="K732" s="2">
        <v>4.4000000000000004</v>
      </c>
      <c r="L732" s="2" cm="1">
        <f t="array" ref="L732">+_xlfn.XLOOKUP(G732,'Variazioni mese finale'!A$7:A$81,_xlfn.XLOOKUP(H732,'Variazioni mese finale'!B$6:M$6,'Variazioni mese finale'!$B$7:$M$81))</f>
        <v>0.998</v>
      </c>
      <c r="M732" s="6">
        <f t="shared" si="44"/>
        <v>4.3912000000000004</v>
      </c>
      <c r="N732" s="2">
        <f t="shared" si="45"/>
        <v>6.9077018981812097</v>
      </c>
      <c r="O732" s="2">
        <f t="shared" si="46"/>
        <v>16.59372867186525</v>
      </c>
      <c r="P732" s="2">
        <f>+K732*VLOOKUP(I732,PaperPulpPrice[#All],3,FALSE)/VLOOKUP(I$2,PaperPulpPrice[#All],3,FALSE)</f>
        <v>12.956411891321078</v>
      </c>
    </row>
    <row r="733" spans="1:16" x14ac:dyDescent="0.35">
      <c r="A733">
        <v>731</v>
      </c>
      <c r="B733" t="s">
        <v>959</v>
      </c>
      <c r="C733" t="s">
        <v>20</v>
      </c>
      <c r="D733" t="s">
        <v>958</v>
      </c>
      <c r="E733" t="s">
        <v>791</v>
      </c>
      <c r="F733" t="s">
        <v>920</v>
      </c>
      <c r="G733">
        <v>2021</v>
      </c>
      <c r="H733" t="str">
        <f t="shared" si="42"/>
        <v>SET</v>
      </c>
      <c r="I733" s="1">
        <f t="shared" si="43"/>
        <v>44440</v>
      </c>
      <c r="K733" s="2">
        <v>4.4000000000000004</v>
      </c>
      <c r="L733" s="2" cm="1">
        <f t="array" ref="L733">+_xlfn.XLOOKUP(G733,'Variazioni mese finale'!A$7:A$81,_xlfn.XLOOKUP(H733,'Variazioni mese finale'!B$6:M$6,'Variazioni mese finale'!$B$7:$M$81))</f>
        <v>1</v>
      </c>
      <c r="M733" s="6">
        <f t="shared" si="44"/>
        <v>4.4000000000000004</v>
      </c>
      <c r="N733" s="2">
        <f t="shared" si="45"/>
        <v>6.9077018981812097</v>
      </c>
      <c r="O733" s="2">
        <f t="shared" si="46"/>
        <v>16.59372867186525</v>
      </c>
      <c r="P733" s="2">
        <f>+K733*VLOOKUP(I733,PaperPulpPrice[#All],3,FALSE)/VLOOKUP(I$2,PaperPulpPrice[#All],3,FALSE)</f>
        <v>12.812398745393173</v>
      </c>
    </row>
    <row r="734" spans="1:16" x14ac:dyDescent="0.35">
      <c r="A734">
        <v>732</v>
      </c>
      <c r="B734" t="s">
        <v>960</v>
      </c>
      <c r="C734" t="s">
        <v>7</v>
      </c>
      <c r="D734" t="s">
        <v>428</v>
      </c>
      <c r="E734" t="s">
        <v>428</v>
      </c>
      <c r="F734" t="s">
        <v>783</v>
      </c>
      <c r="G734">
        <v>2021</v>
      </c>
      <c r="H734" t="str">
        <f t="shared" si="42"/>
        <v>OTT</v>
      </c>
      <c r="I734" s="1">
        <f t="shared" si="43"/>
        <v>44470</v>
      </c>
      <c r="K734" s="2">
        <v>4.4000000000000004</v>
      </c>
      <c r="L734" s="2">
        <v>1</v>
      </c>
      <c r="M734" s="6">
        <f t="shared" si="44"/>
        <v>4.4000000000000004</v>
      </c>
      <c r="N734" s="2">
        <f t="shared" si="45"/>
        <v>6.9077018981812097</v>
      </c>
      <c r="O734" s="2">
        <f t="shared" si="46"/>
        <v>16.59372867186525</v>
      </c>
      <c r="P734" s="2">
        <f>+P733</f>
        <v>12.812398745393173</v>
      </c>
    </row>
    <row r="735" spans="1:16" x14ac:dyDescent="0.35">
      <c r="A735">
        <v>733</v>
      </c>
      <c r="B735" t="s">
        <v>961</v>
      </c>
      <c r="C735" t="s">
        <v>33</v>
      </c>
      <c r="D735" t="s">
        <v>428</v>
      </c>
      <c r="E735" t="s">
        <v>428</v>
      </c>
      <c r="F735" t="s">
        <v>783</v>
      </c>
      <c r="G735">
        <v>2021</v>
      </c>
      <c r="H735" t="str">
        <f t="shared" si="42"/>
        <v>NOV</v>
      </c>
      <c r="I735" s="1">
        <f t="shared" si="43"/>
        <v>44501</v>
      </c>
      <c r="K735" s="2">
        <v>4.4000000000000004</v>
      </c>
      <c r="L735" s="2">
        <v>1</v>
      </c>
      <c r="M735" s="6">
        <f t="shared" si="44"/>
        <v>4.4000000000000004</v>
      </c>
      <c r="N735" s="2">
        <f t="shared" si="45"/>
        <v>6.9077018981812097</v>
      </c>
      <c r="O735" s="2">
        <f t="shared" si="46"/>
        <v>16.59372867186525</v>
      </c>
      <c r="P735" s="2">
        <f>+P734</f>
        <v>12.812398745393173</v>
      </c>
    </row>
    <row r="736" spans="1:16" x14ac:dyDescent="0.35">
      <c r="M736" s="6"/>
    </row>
  </sheetData>
  <autoFilter ref="A1:N735" xr:uid="{3F1E8C3F-FBC6-478C-AA4B-BC636527B1B0}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F0F8-0C1E-4DCF-9356-2E53360558D3}">
  <dimension ref="A1:E757"/>
  <sheetViews>
    <sheetView topLeftCell="A694" workbookViewId="0">
      <selection activeCell="B734" sqref="B734"/>
    </sheetView>
  </sheetViews>
  <sheetFormatPr defaultRowHeight="14.5" x14ac:dyDescent="0.35"/>
  <cols>
    <col min="1" max="1" width="10.453125" bestFit="1" customWidth="1"/>
    <col min="2" max="2" width="17.1796875" bestFit="1" customWidth="1"/>
  </cols>
  <sheetData>
    <row r="1" spans="1:5" x14ac:dyDescent="0.35">
      <c r="A1" t="s">
        <v>1075</v>
      </c>
      <c r="B1" t="s">
        <v>1076</v>
      </c>
      <c r="C1" t="s">
        <v>1085</v>
      </c>
      <c r="D1" t="s">
        <v>1077</v>
      </c>
      <c r="E1" t="s">
        <v>1079</v>
      </c>
    </row>
    <row r="2" spans="1:5" x14ac:dyDescent="0.35">
      <c r="A2" s="1">
        <v>21459</v>
      </c>
      <c r="B2">
        <v>27.1</v>
      </c>
      <c r="C2">
        <f>+IFERROR(E2,1936.27/D2)*PaperPulpPrice[[#This Row],[Paper Pulp Price]]</f>
        <v>83.99322104980088</v>
      </c>
      <c r="D2">
        <f>+VLOOKUP(PaperPulpPrice[[#This Row],[DATE]],USD_serie_storica_mensileLit[#All],2,FALSE)</f>
        <v>624.72799999999995</v>
      </c>
      <c r="E2" t="e">
        <f>+VLOOKUP(PaperPulpPrice[[#This Row],[DATE]],USD_serie_storica_mensile[#All],2,FALSE)</f>
        <v>#N/A</v>
      </c>
    </row>
    <row r="3" spans="1:5" x14ac:dyDescent="0.35">
      <c r="A3" s="1">
        <v>21490</v>
      </c>
      <c r="B3">
        <v>27.1</v>
      </c>
      <c r="C3">
        <f>+IFERROR(E3,1936.27/D3)*PaperPulpPrice[[#This Row],[Paper Pulp Price]]</f>
        <v>84.001423158258717</v>
      </c>
      <c r="D3">
        <f>+VLOOKUP(PaperPulpPrice[[#This Row],[DATE]],USD_serie_storica_mensileLit[#All],2,FALSE)</f>
        <v>624.66700000000003</v>
      </c>
      <c r="E3" t="e">
        <f>+VLOOKUP(PaperPulpPrice[[#This Row],[DATE]],USD_serie_storica_mensile[#All],2,FALSE)</f>
        <v>#N/A</v>
      </c>
    </row>
    <row r="4" spans="1:5" x14ac:dyDescent="0.35">
      <c r="A4" s="1">
        <v>21520</v>
      </c>
      <c r="B4">
        <v>27.1</v>
      </c>
      <c r="C4">
        <f>+IFERROR(E4,1936.27/D4)*PaperPulpPrice[[#This Row],[Paper Pulp Price]]</f>
        <v>84.005188596933593</v>
      </c>
      <c r="D4">
        <f>+VLOOKUP(PaperPulpPrice[[#This Row],[DATE]],USD_serie_storica_mensileLit[#All],2,FALSE)</f>
        <v>624.63900000000001</v>
      </c>
      <c r="E4" t="e">
        <f>+VLOOKUP(PaperPulpPrice[[#This Row],[DATE]],USD_serie_storica_mensile[#All],2,FALSE)</f>
        <v>#N/A</v>
      </c>
    </row>
    <row r="5" spans="1:5" x14ac:dyDescent="0.35">
      <c r="A5" s="1">
        <v>21551</v>
      </c>
      <c r="B5">
        <v>27.1</v>
      </c>
      <c r="C5">
        <f>+IFERROR(E5,1936.27/D5)*PaperPulpPrice[[#This Row],[Paper Pulp Price]]</f>
        <v>84.291134421384058</v>
      </c>
      <c r="D5">
        <f>+VLOOKUP(PaperPulpPrice[[#This Row],[DATE]],USD_serie_storica_mensileLit[#All],2,FALSE)</f>
        <v>622.52</v>
      </c>
      <c r="E5" t="e">
        <f>+VLOOKUP(PaperPulpPrice[[#This Row],[DATE]],USD_serie_storica_mensile[#All],2,FALSE)</f>
        <v>#N/A</v>
      </c>
    </row>
    <row r="6" spans="1:5" x14ac:dyDescent="0.35">
      <c r="A6" s="1">
        <v>21582</v>
      </c>
      <c r="B6">
        <v>27.1</v>
      </c>
      <c r="C6">
        <f>+IFERROR(E6,1936.27/D6)*PaperPulpPrice[[#This Row],[Paper Pulp Price]]</f>
        <v>84.534613445202169</v>
      </c>
      <c r="D6">
        <f>+VLOOKUP(PaperPulpPrice[[#This Row],[DATE]],USD_serie_storica_mensileLit[#All],2,FALSE)</f>
        <v>620.72699999999998</v>
      </c>
      <c r="E6" t="e">
        <f>+VLOOKUP(PaperPulpPrice[[#This Row],[DATE]],USD_serie_storica_mensile[#All],2,FALSE)</f>
        <v>#N/A</v>
      </c>
    </row>
    <row r="7" spans="1:5" x14ac:dyDescent="0.35">
      <c r="A7" s="1">
        <v>21610</v>
      </c>
      <c r="B7">
        <v>27.1</v>
      </c>
      <c r="C7">
        <f>+IFERROR(E7,1936.27/D7)*PaperPulpPrice[[#This Row],[Paper Pulp Price]]</f>
        <v>84.551776423176889</v>
      </c>
      <c r="D7">
        <f>+VLOOKUP(PaperPulpPrice[[#This Row],[DATE]],USD_serie_storica_mensileLit[#All],2,FALSE)</f>
        <v>620.601</v>
      </c>
      <c r="E7" t="e">
        <f>+VLOOKUP(PaperPulpPrice[[#This Row],[DATE]],USD_serie_storica_mensile[#All],2,FALSE)</f>
        <v>#N/A</v>
      </c>
    </row>
    <row r="8" spans="1:5" x14ac:dyDescent="0.35">
      <c r="A8" s="1">
        <v>21641</v>
      </c>
      <c r="B8">
        <v>27.1</v>
      </c>
      <c r="C8">
        <f>+IFERROR(E8,1936.27/D8)*PaperPulpPrice[[#This Row],[Paper Pulp Price]]</f>
        <v>84.551776423176889</v>
      </c>
      <c r="D8">
        <f>+VLOOKUP(PaperPulpPrice[[#This Row],[DATE]],USD_serie_storica_mensileLit[#All],2,FALSE)</f>
        <v>620.601</v>
      </c>
      <c r="E8" t="e">
        <f>+VLOOKUP(PaperPulpPrice[[#This Row],[DATE]],USD_serie_storica_mensile[#All],2,FALSE)</f>
        <v>#N/A</v>
      </c>
    </row>
    <row r="9" spans="1:5" x14ac:dyDescent="0.35">
      <c r="A9" s="1">
        <v>21671</v>
      </c>
      <c r="B9">
        <v>27.1</v>
      </c>
      <c r="C9">
        <f>+IFERROR(E9,1936.27/D9)*PaperPulpPrice[[#This Row],[Paper Pulp Price]]</f>
        <v>84.551776423176889</v>
      </c>
      <c r="D9">
        <f>+VLOOKUP(PaperPulpPrice[[#This Row],[DATE]],USD_serie_storica_mensileLit[#All],2,FALSE)</f>
        <v>620.601</v>
      </c>
      <c r="E9" t="e">
        <f>+VLOOKUP(PaperPulpPrice[[#This Row],[DATE]],USD_serie_storica_mensile[#All],2,FALSE)</f>
        <v>#N/A</v>
      </c>
    </row>
    <row r="10" spans="1:5" x14ac:dyDescent="0.35">
      <c r="A10" s="1">
        <v>21702</v>
      </c>
      <c r="B10">
        <v>27.1</v>
      </c>
      <c r="C10">
        <f>+IFERROR(E10,1936.27/D10)*PaperPulpPrice[[#This Row],[Paper Pulp Price]]</f>
        <v>84.551776423176889</v>
      </c>
      <c r="D10">
        <f>+VLOOKUP(PaperPulpPrice[[#This Row],[DATE]],USD_serie_storica_mensileLit[#All],2,FALSE)</f>
        <v>620.601</v>
      </c>
      <c r="E10" t="e">
        <f>+VLOOKUP(PaperPulpPrice[[#This Row],[DATE]],USD_serie_storica_mensile[#All],2,FALSE)</f>
        <v>#N/A</v>
      </c>
    </row>
    <row r="11" spans="1:5" x14ac:dyDescent="0.35">
      <c r="A11" s="1">
        <v>21732</v>
      </c>
      <c r="B11">
        <v>27.1</v>
      </c>
      <c r="C11">
        <f>+IFERROR(E11,1936.27/D11)*PaperPulpPrice[[#This Row],[Paper Pulp Price]]</f>
        <v>84.551912665162746</v>
      </c>
      <c r="D11">
        <f>+VLOOKUP(PaperPulpPrice[[#This Row],[DATE]],USD_serie_storica_mensileLit[#All],2,FALSE)</f>
        <v>620.6</v>
      </c>
      <c r="E11" t="e">
        <f>+VLOOKUP(PaperPulpPrice[[#This Row],[DATE]],USD_serie_storica_mensile[#All],2,FALSE)</f>
        <v>#N/A</v>
      </c>
    </row>
    <row r="12" spans="1:5" x14ac:dyDescent="0.35">
      <c r="A12" s="1">
        <v>21763</v>
      </c>
      <c r="B12">
        <v>27.1</v>
      </c>
      <c r="C12">
        <f>+IFERROR(E12,1936.27/D12)*PaperPulpPrice[[#This Row],[Paper Pulp Price]]</f>
        <v>84.551912665162746</v>
      </c>
      <c r="D12">
        <f>+VLOOKUP(PaperPulpPrice[[#This Row],[DATE]],USD_serie_storica_mensileLit[#All],2,FALSE)</f>
        <v>620.6</v>
      </c>
      <c r="E12" t="e">
        <f>+VLOOKUP(PaperPulpPrice[[#This Row],[DATE]],USD_serie_storica_mensile[#All],2,FALSE)</f>
        <v>#N/A</v>
      </c>
    </row>
    <row r="13" spans="1:5" x14ac:dyDescent="0.35">
      <c r="A13" s="1">
        <v>21794</v>
      </c>
      <c r="B13">
        <v>27.1</v>
      </c>
      <c r="C13">
        <f>+IFERROR(E13,1936.27/D13)*PaperPulpPrice[[#This Row],[Paper Pulp Price]]</f>
        <v>84.551776423176889</v>
      </c>
      <c r="D13">
        <f>+VLOOKUP(PaperPulpPrice[[#This Row],[DATE]],USD_serie_storica_mensileLit[#All],2,FALSE)</f>
        <v>620.601</v>
      </c>
      <c r="E13" t="e">
        <f>+VLOOKUP(PaperPulpPrice[[#This Row],[DATE]],USD_serie_storica_mensile[#All],2,FALSE)</f>
        <v>#N/A</v>
      </c>
    </row>
    <row r="14" spans="1:5" x14ac:dyDescent="0.35">
      <c r="A14" s="1">
        <v>21824</v>
      </c>
      <c r="B14">
        <v>27.1</v>
      </c>
      <c r="C14">
        <f>+IFERROR(E14,1936.27/D14)*PaperPulpPrice[[#This Row],[Paper Pulp Price]]</f>
        <v>84.551231459624077</v>
      </c>
      <c r="D14">
        <f>+VLOOKUP(PaperPulpPrice[[#This Row],[DATE]],USD_serie_storica_mensileLit[#All],2,FALSE)</f>
        <v>620.60500000000002</v>
      </c>
      <c r="E14" t="e">
        <f>+VLOOKUP(PaperPulpPrice[[#This Row],[DATE]],USD_serie_storica_mensile[#All],2,FALSE)</f>
        <v>#N/A</v>
      </c>
    </row>
    <row r="15" spans="1:5" x14ac:dyDescent="0.35">
      <c r="A15" s="1">
        <v>21855</v>
      </c>
      <c r="B15">
        <v>27.1</v>
      </c>
      <c r="C15">
        <f>+IFERROR(E15,1936.27/D15)*PaperPulpPrice[[#This Row],[Paper Pulp Price]]</f>
        <v>84.548779210567446</v>
      </c>
      <c r="D15">
        <f>+VLOOKUP(PaperPulpPrice[[#This Row],[DATE]],USD_serie_storica_mensileLit[#All],2,FALSE)</f>
        <v>620.62300000000005</v>
      </c>
      <c r="E15" t="e">
        <f>+VLOOKUP(PaperPulpPrice[[#This Row],[DATE]],USD_serie_storica_mensile[#All],2,FALSE)</f>
        <v>#N/A</v>
      </c>
    </row>
    <row r="16" spans="1:5" x14ac:dyDescent="0.35">
      <c r="A16" s="1">
        <v>21885</v>
      </c>
      <c r="B16">
        <v>27.1</v>
      </c>
      <c r="C16">
        <f>+IFERROR(E16,1936.27/D16)*PaperPulpPrice[[#This Row],[Paper Pulp Price]]</f>
        <v>84.52303918094367</v>
      </c>
      <c r="D16">
        <f>+VLOOKUP(PaperPulpPrice[[#This Row],[DATE]],USD_serie_storica_mensileLit[#All],2,FALSE)</f>
        <v>620.81200000000001</v>
      </c>
      <c r="E16" t="e">
        <f>+VLOOKUP(PaperPulpPrice[[#This Row],[DATE]],USD_serie_storica_mensile[#All],2,FALSE)</f>
        <v>#N/A</v>
      </c>
    </row>
    <row r="17" spans="1:5" x14ac:dyDescent="0.35">
      <c r="A17" s="1">
        <v>21916</v>
      </c>
      <c r="B17">
        <v>27.1</v>
      </c>
      <c r="C17">
        <f>+IFERROR(E17,1936.27/D17)*PaperPulpPrice[[#This Row],[Paper Pulp Price]]</f>
        <v>84.495001755182628</v>
      </c>
      <c r="D17">
        <f>+VLOOKUP(PaperPulpPrice[[#This Row],[DATE]],USD_serie_storica_mensileLit[#All],2,FALSE)</f>
        <v>621.01800000000003</v>
      </c>
      <c r="E17" t="e">
        <f>+VLOOKUP(PaperPulpPrice[[#This Row],[DATE]],USD_serie_storica_mensile[#All],2,FALSE)</f>
        <v>#N/A</v>
      </c>
    </row>
    <row r="18" spans="1:5" x14ac:dyDescent="0.35">
      <c r="A18" s="1">
        <v>21947</v>
      </c>
      <c r="B18">
        <v>27.1</v>
      </c>
      <c r="C18">
        <f>+IFERROR(E18,1936.27/D18)*PaperPulpPrice[[#This Row],[Paper Pulp Price]]</f>
        <v>84.522766883478795</v>
      </c>
      <c r="D18">
        <f>+VLOOKUP(PaperPulpPrice[[#This Row],[DATE]],USD_serie_storica_mensileLit[#All],2,FALSE)</f>
        <v>620.81399999999996</v>
      </c>
      <c r="E18" t="e">
        <f>+VLOOKUP(PaperPulpPrice[[#This Row],[DATE]],USD_serie_storica_mensile[#All],2,FALSE)</f>
        <v>#N/A</v>
      </c>
    </row>
    <row r="19" spans="1:5" x14ac:dyDescent="0.35">
      <c r="A19" s="1">
        <v>21976</v>
      </c>
      <c r="B19">
        <v>27.1</v>
      </c>
      <c r="C19">
        <f>+IFERROR(E19,1936.27/D19)*PaperPulpPrice[[#This Row],[Paper Pulp Price]]</f>
        <v>84.512693110512686</v>
      </c>
      <c r="D19">
        <f>+VLOOKUP(PaperPulpPrice[[#This Row],[DATE]],USD_serie_storica_mensileLit[#All],2,FALSE)</f>
        <v>620.88800000000003</v>
      </c>
      <c r="E19" t="e">
        <f>+VLOOKUP(PaperPulpPrice[[#This Row],[DATE]],USD_serie_storica_mensile[#All],2,FALSE)</f>
        <v>#N/A</v>
      </c>
    </row>
    <row r="20" spans="1:5" x14ac:dyDescent="0.35">
      <c r="A20" s="1">
        <v>22007</v>
      </c>
      <c r="B20">
        <v>27.1</v>
      </c>
      <c r="C20">
        <f>+IFERROR(E20,1936.27/D20)*PaperPulpPrice[[#This Row],[Paper Pulp Price]]</f>
        <v>84.548098055517954</v>
      </c>
      <c r="D20">
        <f>+VLOOKUP(PaperPulpPrice[[#This Row],[DATE]],USD_serie_storica_mensileLit[#All],2,FALSE)</f>
        <v>620.62800000000004</v>
      </c>
      <c r="E20" t="e">
        <f>+VLOOKUP(PaperPulpPrice[[#This Row],[DATE]],USD_serie_storica_mensile[#All],2,FALSE)</f>
        <v>#N/A</v>
      </c>
    </row>
    <row r="21" spans="1:5" x14ac:dyDescent="0.35">
      <c r="A21" s="1">
        <v>22037</v>
      </c>
      <c r="B21">
        <v>27.1</v>
      </c>
      <c r="C21">
        <f>+IFERROR(E21,1936.27/D21)*PaperPulpPrice[[#This Row],[Paper Pulp Price]]</f>
        <v>84.536383906275674</v>
      </c>
      <c r="D21">
        <f>+VLOOKUP(PaperPulpPrice[[#This Row],[DATE]],USD_serie_storica_mensileLit[#All],2,FALSE)</f>
        <v>620.71400000000006</v>
      </c>
      <c r="E21" t="e">
        <f>+VLOOKUP(PaperPulpPrice[[#This Row],[DATE]],USD_serie_storica_mensile[#All],2,FALSE)</f>
        <v>#N/A</v>
      </c>
    </row>
    <row r="22" spans="1:5" x14ac:dyDescent="0.35">
      <c r="A22" s="1">
        <v>22068</v>
      </c>
      <c r="B22">
        <v>27.1</v>
      </c>
      <c r="C22">
        <f>+IFERROR(E22,1936.27/D22)*PaperPulpPrice[[#This Row],[Paper Pulp Price]]</f>
        <v>84.548915442894398</v>
      </c>
      <c r="D22">
        <f>+VLOOKUP(PaperPulpPrice[[#This Row],[DATE]],USD_serie_storica_mensileLit[#All],2,FALSE)</f>
        <v>620.62199999999996</v>
      </c>
      <c r="E22" t="e">
        <f>+VLOOKUP(PaperPulpPrice[[#This Row],[DATE]],USD_serie_storica_mensile[#All],2,FALSE)</f>
        <v>#N/A</v>
      </c>
    </row>
    <row r="23" spans="1:5" x14ac:dyDescent="0.35">
      <c r="A23" s="1">
        <v>22098</v>
      </c>
      <c r="B23">
        <v>27.1</v>
      </c>
      <c r="C23">
        <f>+IFERROR(E23,1936.27/D23)*PaperPulpPrice[[#This Row],[Paper Pulp Price]]</f>
        <v>84.551912665162746</v>
      </c>
      <c r="D23">
        <f>+VLOOKUP(PaperPulpPrice[[#This Row],[DATE]],USD_serie_storica_mensileLit[#All],2,FALSE)</f>
        <v>620.6</v>
      </c>
      <c r="E23" t="e">
        <f>+VLOOKUP(PaperPulpPrice[[#This Row],[DATE]],USD_serie_storica_mensile[#All],2,FALSE)</f>
        <v>#N/A</v>
      </c>
    </row>
    <row r="24" spans="1:5" x14ac:dyDescent="0.35">
      <c r="A24" s="1">
        <v>22129</v>
      </c>
      <c r="B24">
        <v>27.1</v>
      </c>
      <c r="C24">
        <f>+IFERROR(E24,1936.27/D24)*PaperPulpPrice[[#This Row],[Paper Pulp Price]]</f>
        <v>84.551912665162746</v>
      </c>
      <c r="D24">
        <f>+VLOOKUP(PaperPulpPrice[[#This Row],[DATE]],USD_serie_storica_mensileLit[#All],2,FALSE)</f>
        <v>620.6</v>
      </c>
      <c r="E24" t="e">
        <f>+VLOOKUP(PaperPulpPrice[[#This Row],[DATE]],USD_serie_storica_mensile[#All],2,FALSE)</f>
        <v>#N/A</v>
      </c>
    </row>
    <row r="25" spans="1:5" x14ac:dyDescent="0.35">
      <c r="A25" s="1">
        <v>22160</v>
      </c>
      <c r="B25">
        <v>27.1</v>
      </c>
      <c r="C25">
        <f>+IFERROR(E25,1936.27/D25)*PaperPulpPrice[[#This Row],[Paper Pulp Price]]</f>
        <v>84.550005317314799</v>
      </c>
      <c r="D25">
        <f>+VLOOKUP(PaperPulpPrice[[#This Row],[DATE]],USD_serie_storica_mensileLit[#All],2,FALSE)</f>
        <v>620.61400000000003</v>
      </c>
      <c r="E25" t="e">
        <f>+VLOOKUP(PaperPulpPrice[[#This Row],[DATE]],USD_serie_storica_mensile[#All],2,FALSE)</f>
        <v>#N/A</v>
      </c>
    </row>
    <row r="26" spans="1:5" x14ac:dyDescent="0.35">
      <c r="A26" s="1">
        <v>22190</v>
      </c>
      <c r="B26">
        <v>27.1</v>
      </c>
      <c r="C26">
        <f>+IFERROR(E26,1936.27/D26)*PaperPulpPrice[[#This Row],[Paper Pulp Price]]</f>
        <v>84.547825596571229</v>
      </c>
      <c r="D26">
        <f>+VLOOKUP(PaperPulpPrice[[#This Row],[DATE]],USD_serie_storica_mensileLit[#All],2,FALSE)</f>
        <v>620.63</v>
      </c>
      <c r="E26" t="e">
        <f>+VLOOKUP(PaperPulpPrice[[#This Row],[DATE]],USD_serie_storica_mensile[#All],2,FALSE)</f>
        <v>#N/A</v>
      </c>
    </row>
    <row r="27" spans="1:5" x14ac:dyDescent="0.35">
      <c r="A27" s="1">
        <v>22221</v>
      </c>
      <c r="B27">
        <v>27.1</v>
      </c>
      <c r="C27">
        <f>+IFERROR(E27,1936.27/D27)*PaperPulpPrice[[#This Row],[Paper Pulp Price]]</f>
        <v>84.53611152282204</v>
      </c>
      <c r="D27">
        <f>+VLOOKUP(PaperPulpPrice[[#This Row],[DATE]],USD_serie_storica_mensileLit[#All],2,FALSE)</f>
        <v>620.71600000000001</v>
      </c>
      <c r="E27" t="e">
        <f>+VLOOKUP(PaperPulpPrice[[#This Row],[DATE]],USD_serie_storica_mensile[#All],2,FALSE)</f>
        <v>#N/A</v>
      </c>
    </row>
    <row r="28" spans="1:5" x14ac:dyDescent="0.35">
      <c r="A28" s="1">
        <v>22251</v>
      </c>
      <c r="B28">
        <v>25.6</v>
      </c>
      <c r="C28">
        <f>+IFERROR(E28,1936.27/D28)*PaperPulpPrice[[#This Row],[Paper Pulp Price]]</f>
        <v>79.858792141800734</v>
      </c>
      <c r="D28">
        <f>+VLOOKUP(PaperPulpPrice[[#This Row],[DATE]],USD_serie_storica_mensileLit[#All],2,FALSE)</f>
        <v>620.702</v>
      </c>
      <c r="E28" t="e">
        <f>+VLOOKUP(PaperPulpPrice[[#This Row],[DATE]],USD_serie_storica_mensile[#All],2,FALSE)</f>
        <v>#N/A</v>
      </c>
    </row>
    <row r="29" spans="1:5" x14ac:dyDescent="0.35">
      <c r="A29" s="1">
        <v>22282</v>
      </c>
      <c r="B29">
        <v>25.6</v>
      </c>
      <c r="C29">
        <f>+IFERROR(E29,1936.27/D29)*PaperPulpPrice[[#This Row],[Paper Pulp Price]]</f>
        <v>79.808775203633616</v>
      </c>
      <c r="D29">
        <f>+VLOOKUP(PaperPulpPrice[[#This Row],[DATE]],USD_serie_storica_mensileLit[#All],2,FALSE)</f>
        <v>621.09100000000001</v>
      </c>
      <c r="E29" t="e">
        <f>+VLOOKUP(PaperPulpPrice[[#This Row],[DATE]],USD_serie_storica_mensile[#All],2,FALSE)</f>
        <v>#N/A</v>
      </c>
    </row>
    <row r="30" spans="1:5" x14ac:dyDescent="0.35">
      <c r="A30" s="1">
        <v>22313</v>
      </c>
      <c r="B30">
        <v>25.6</v>
      </c>
      <c r="C30">
        <f>+IFERROR(E30,1936.27/D30)*PaperPulpPrice[[#This Row],[Paper Pulp Price]]</f>
        <v>79.701239208977242</v>
      </c>
      <c r="D30">
        <f>+VLOOKUP(PaperPulpPrice[[#This Row],[DATE]],USD_serie_storica_mensileLit[#All],2,FALSE)</f>
        <v>621.92899999999997</v>
      </c>
      <c r="E30" t="e">
        <f>+VLOOKUP(PaperPulpPrice[[#This Row],[DATE]],USD_serie_storica_mensile[#All],2,FALSE)</f>
        <v>#N/A</v>
      </c>
    </row>
    <row r="31" spans="1:5" x14ac:dyDescent="0.35">
      <c r="A31" s="1">
        <v>22341</v>
      </c>
      <c r="B31">
        <v>25.6</v>
      </c>
      <c r="C31">
        <f>+IFERROR(E31,1936.27/D31)*PaperPulpPrice[[#This Row],[Paper Pulp Price]]</f>
        <v>79.648859622905889</v>
      </c>
      <c r="D31">
        <f>+VLOOKUP(PaperPulpPrice[[#This Row],[DATE]],USD_serie_storica_mensileLit[#All],2,FALSE)</f>
        <v>622.33799999999997</v>
      </c>
      <c r="E31" t="e">
        <f>+VLOOKUP(PaperPulpPrice[[#This Row],[DATE]],USD_serie_storica_mensile[#All],2,FALSE)</f>
        <v>#N/A</v>
      </c>
    </row>
    <row r="32" spans="1:5" x14ac:dyDescent="0.35">
      <c r="A32" s="1">
        <v>22372</v>
      </c>
      <c r="B32">
        <v>25.6</v>
      </c>
      <c r="C32">
        <f>+IFERROR(E32,1936.27/D32)*PaperPulpPrice[[#This Row],[Paper Pulp Price]]</f>
        <v>79.796441329261555</v>
      </c>
      <c r="D32">
        <f>+VLOOKUP(PaperPulpPrice[[#This Row],[DATE]],USD_serie_storica_mensileLit[#All],2,FALSE)</f>
        <v>621.18700000000001</v>
      </c>
      <c r="E32" t="e">
        <f>+VLOOKUP(PaperPulpPrice[[#This Row],[DATE]],USD_serie_storica_mensile[#All],2,FALSE)</f>
        <v>#N/A</v>
      </c>
    </row>
    <row r="33" spans="1:5" x14ac:dyDescent="0.35">
      <c r="A33" s="1">
        <v>22402</v>
      </c>
      <c r="B33">
        <v>25.6</v>
      </c>
      <c r="C33">
        <f>+IFERROR(E33,1936.27/D33)*PaperPulpPrice[[#This Row],[Paper Pulp Price]]</f>
        <v>79.871145299916535</v>
      </c>
      <c r="D33">
        <f>+VLOOKUP(PaperPulpPrice[[#This Row],[DATE]],USD_serie_storica_mensileLit[#All],2,FALSE)</f>
        <v>620.60599999999999</v>
      </c>
      <c r="E33" t="e">
        <f>+VLOOKUP(PaperPulpPrice[[#This Row],[DATE]],USD_serie_storica_mensile[#All],2,FALSE)</f>
        <v>#N/A</v>
      </c>
    </row>
    <row r="34" spans="1:5" x14ac:dyDescent="0.35">
      <c r="A34" s="1">
        <v>22433</v>
      </c>
      <c r="B34">
        <v>25.6</v>
      </c>
      <c r="C34">
        <f>+IFERROR(E34,1936.27/D34)*PaperPulpPrice[[#This Row],[Paper Pulp Price]]</f>
        <v>79.871402698016766</v>
      </c>
      <c r="D34">
        <f>+VLOOKUP(PaperPulpPrice[[#This Row],[DATE]],USD_serie_storica_mensileLit[#All],2,FALSE)</f>
        <v>620.60400000000004</v>
      </c>
      <c r="E34" t="e">
        <f>+VLOOKUP(PaperPulpPrice[[#This Row],[DATE]],USD_serie_storica_mensile[#All],2,FALSE)</f>
        <v>#N/A</v>
      </c>
    </row>
    <row r="35" spans="1:5" x14ac:dyDescent="0.35">
      <c r="A35" s="1">
        <v>22463</v>
      </c>
      <c r="B35">
        <v>25.6</v>
      </c>
      <c r="C35">
        <f>+IFERROR(E35,1936.27/D35)*PaperPulpPrice[[#This Row],[Paper Pulp Price]]</f>
        <v>79.871917499194325</v>
      </c>
      <c r="D35">
        <f>+VLOOKUP(PaperPulpPrice[[#This Row],[DATE]],USD_serie_storica_mensileLit[#All],2,FALSE)</f>
        <v>620.6</v>
      </c>
      <c r="E35" t="e">
        <f>+VLOOKUP(PaperPulpPrice[[#This Row],[DATE]],USD_serie_storica_mensile[#All],2,FALSE)</f>
        <v>#N/A</v>
      </c>
    </row>
    <row r="36" spans="1:5" x14ac:dyDescent="0.35">
      <c r="A36" s="1">
        <v>22494</v>
      </c>
      <c r="B36">
        <v>25.6</v>
      </c>
      <c r="C36">
        <f>+IFERROR(E36,1936.27/D36)*PaperPulpPrice[[#This Row],[Paper Pulp Price]]</f>
        <v>79.871788798277805</v>
      </c>
      <c r="D36">
        <f>+VLOOKUP(PaperPulpPrice[[#This Row],[DATE]],USD_serie_storica_mensileLit[#All],2,FALSE)</f>
        <v>620.601</v>
      </c>
      <c r="E36" t="e">
        <f>+VLOOKUP(PaperPulpPrice[[#This Row],[DATE]],USD_serie_storica_mensile[#All],2,FALSE)</f>
        <v>#N/A</v>
      </c>
    </row>
    <row r="37" spans="1:5" x14ac:dyDescent="0.35">
      <c r="A37" s="1">
        <v>22525</v>
      </c>
      <c r="B37">
        <v>25.6</v>
      </c>
      <c r="C37">
        <f>+IFERROR(E37,1936.27/D37)*PaperPulpPrice[[#This Row],[Paper Pulp Price]]</f>
        <v>79.867027155926635</v>
      </c>
      <c r="D37">
        <f>+VLOOKUP(PaperPulpPrice[[#This Row],[DATE]],USD_serie_storica_mensileLit[#All],2,FALSE)</f>
        <v>620.63800000000003</v>
      </c>
      <c r="E37" t="e">
        <f>+VLOOKUP(PaperPulpPrice[[#This Row],[DATE]],USD_serie_storica_mensile[#All],2,FALSE)</f>
        <v>#N/A</v>
      </c>
    </row>
    <row r="38" spans="1:5" x14ac:dyDescent="0.35">
      <c r="A38" s="1">
        <v>22555</v>
      </c>
      <c r="B38">
        <v>25.6</v>
      </c>
      <c r="C38">
        <f>+IFERROR(E38,1936.27/D38)*PaperPulpPrice[[#This Row],[Paper Pulp Price]]</f>
        <v>79.869858334300119</v>
      </c>
      <c r="D38">
        <f>+VLOOKUP(PaperPulpPrice[[#This Row],[DATE]],USD_serie_storica_mensileLit[#All],2,FALSE)</f>
        <v>620.61599999999999</v>
      </c>
      <c r="E38" t="e">
        <f>+VLOOKUP(PaperPulpPrice[[#This Row],[DATE]],USD_serie_storica_mensile[#All],2,FALSE)</f>
        <v>#N/A</v>
      </c>
    </row>
    <row r="39" spans="1:5" x14ac:dyDescent="0.35">
      <c r="A39" s="1">
        <v>22586</v>
      </c>
      <c r="B39">
        <v>25.6</v>
      </c>
      <c r="C39">
        <f>+IFERROR(E39,1936.27/D39)*PaperPulpPrice[[#This Row],[Paper Pulp Price]]</f>
        <v>79.869858334300119</v>
      </c>
      <c r="D39">
        <f>+VLOOKUP(PaperPulpPrice[[#This Row],[DATE]],USD_serie_storica_mensileLit[#All],2,FALSE)</f>
        <v>620.61599999999999</v>
      </c>
      <c r="E39" t="e">
        <f>+VLOOKUP(PaperPulpPrice[[#This Row],[DATE]],USD_serie_storica_mensile[#All],2,FALSE)</f>
        <v>#N/A</v>
      </c>
    </row>
    <row r="40" spans="1:5" x14ac:dyDescent="0.35">
      <c r="A40" s="1">
        <v>22616</v>
      </c>
      <c r="B40">
        <v>25.6</v>
      </c>
      <c r="C40">
        <f>+IFERROR(E40,1936.27/D40)*PaperPulpPrice[[#This Row],[Paper Pulp Price]]</f>
        <v>79.870244419630268</v>
      </c>
      <c r="D40">
        <f>+VLOOKUP(PaperPulpPrice[[#This Row],[DATE]],USD_serie_storica_mensileLit[#All],2,FALSE)</f>
        <v>620.61300000000006</v>
      </c>
      <c r="E40" t="e">
        <f>+VLOOKUP(PaperPulpPrice[[#This Row],[DATE]],USD_serie_storica_mensile[#All],2,FALSE)</f>
        <v>#N/A</v>
      </c>
    </row>
    <row r="41" spans="1:5" x14ac:dyDescent="0.35">
      <c r="A41" s="1">
        <v>22647</v>
      </c>
      <c r="B41">
        <v>25.6</v>
      </c>
      <c r="C41">
        <f>+IFERROR(E41,1936.27/D41)*PaperPulpPrice[[#This Row],[Paper Pulp Price]]</f>
        <v>79.85454662617704</v>
      </c>
      <c r="D41">
        <f>+VLOOKUP(PaperPulpPrice[[#This Row],[DATE]],USD_serie_storica_mensileLit[#All],2,FALSE)</f>
        <v>620.73500000000001</v>
      </c>
      <c r="E41" t="e">
        <f>+VLOOKUP(PaperPulpPrice[[#This Row],[DATE]],USD_serie_storica_mensile[#All],2,FALSE)</f>
        <v>#N/A</v>
      </c>
    </row>
    <row r="42" spans="1:5" x14ac:dyDescent="0.35">
      <c r="A42" s="1">
        <v>22678</v>
      </c>
      <c r="B42">
        <v>25.6</v>
      </c>
      <c r="C42">
        <f>+IFERROR(E42,1936.27/D42)*PaperPulpPrice[[#This Row],[Paper Pulp Price]]</f>
        <v>79.828568759793669</v>
      </c>
      <c r="D42">
        <f>+VLOOKUP(PaperPulpPrice[[#This Row],[DATE]],USD_serie_storica_mensileLit[#All],2,FALSE)</f>
        <v>620.93700000000001</v>
      </c>
      <c r="E42" t="e">
        <f>+VLOOKUP(PaperPulpPrice[[#This Row],[DATE]],USD_serie_storica_mensile[#All],2,FALSE)</f>
        <v>#N/A</v>
      </c>
    </row>
    <row r="43" spans="1:5" x14ac:dyDescent="0.35">
      <c r="A43" s="1">
        <v>22706</v>
      </c>
      <c r="B43">
        <v>25.6</v>
      </c>
      <c r="C43">
        <f>+IFERROR(E43,1936.27/D43)*PaperPulpPrice[[#This Row],[Paper Pulp Price]]</f>
        <v>79.831911497783111</v>
      </c>
      <c r="D43">
        <f>+VLOOKUP(PaperPulpPrice[[#This Row],[DATE]],USD_serie_storica_mensileLit[#All],2,FALSE)</f>
        <v>620.91099999999994</v>
      </c>
      <c r="E43" t="e">
        <f>+VLOOKUP(PaperPulpPrice[[#This Row],[DATE]],USD_serie_storica_mensile[#All],2,FALSE)</f>
        <v>#N/A</v>
      </c>
    </row>
    <row r="44" spans="1:5" x14ac:dyDescent="0.35">
      <c r="A44" s="1">
        <v>22737</v>
      </c>
      <c r="B44">
        <v>25.6</v>
      </c>
      <c r="C44">
        <f>+IFERROR(E44,1936.27/D44)*PaperPulpPrice[[#This Row],[Paper Pulp Price]]</f>
        <v>79.858920800836472</v>
      </c>
      <c r="D44">
        <f>+VLOOKUP(PaperPulpPrice[[#This Row],[DATE]],USD_serie_storica_mensileLit[#All],2,FALSE)</f>
        <v>620.70100000000002</v>
      </c>
      <c r="E44" t="e">
        <f>+VLOOKUP(PaperPulpPrice[[#This Row],[DATE]],USD_serie_storica_mensile[#All],2,FALSE)</f>
        <v>#N/A</v>
      </c>
    </row>
    <row r="45" spans="1:5" x14ac:dyDescent="0.35">
      <c r="A45" s="1">
        <v>22767</v>
      </c>
      <c r="B45">
        <v>25.2</v>
      </c>
      <c r="C45">
        <f>+IFERROR(E45,1936.27/D45)*PaperPulpPrice[[#This Row],[Paper Pulp Price]]</f>
        <v>78.611378462024263</v>
      </c>
      <c r="D45">
        <f>+VLOOKUP(PaperPulpPrice[[#This Row],[DATE]],USD_serie_storica_mensileLit[#All],2,FALSE)</f>
        <v>620.69899999999996</v>
      </c>
      <c r="E45" t="e">
        <f>+VLOOKUP(PaperPulpPrice[[#This Row],[DATE]],USD_serie_storica_mensile[#All],2,FALSE)</f>
        <v>#N/A</v>
      </c>
    </row>
    <row r="46" spans="1:5" x14ac:dyDescent="0.35">
      <c r="A46" s="1">
        <v>22798</v>
      </c>
      <c r="B46">
        <v>25.2</v>
      </c>
      <c r="C46">
        <f>+IFERROR(E46,1936.27/D46)*PaperPulpPrice[[#This Row],[Paper Pulp Price]]</f>
        <v>78.617964801247723</v>
      </c>
      <c r="D46">
        <f>+VLOOKUP(PaperPulpPrice[[#This Row],[DATE]],USD_serie_storica_mensileLit[#All],2,FALSE)</f>
        <v>620.64700000000005</v>
      </c>
      <c r="E46" t="e">
        <f>+VLOOKUP(PaperPulpPrice[[#This Row],[DATE]],USD_serie_storica_mensile[#All],2,FALSE)</f>
        <v>#N/A</v>
      </c>
    </row>
    <row r="47" spans="1:5" x14ac:dyDescent="0.35">
      <c r="A47" s="1">
        <v>22828</v>
      </c>
      <c r="B47">
        <v>25.2</v>
      </c>
      <c r="C47">
        <f>+IFERROR(E47,1936.27/D47)*PaperPulpPrice[[#This Row],[Paper Pulp Price]]</f>
        <v>78.622778593284977</v>
      </c>
      <c r="D47">
        <f>+VLOOKUP(PaperPulpPrice[[#This Row],[DATE]],USD_serie_storica_mensileLit[#All],2,FALSE)</f>
        <v>620.60900000000004</v>
      </c>
      <c r="E47" t="e">
        <f>+VLOOKUP(PaperPulpPrice[[#This Row],[DATE]],USD_serie_storica_mensile[#All],2,FALSE)</f>
        <v>#N/A</v>
      </c>
    </row>
    <row r="48" spans="1:5" x14ac:dyDescent="0.35">
      <c r="A48" s="1">
        <v>22859</v>
      </c>
      <c r="B48">
        <v>25.2</v>
      </c>
      <c r="C48">
        <f>+IFERROR(E48,1936.27/D48)*PaperPulpPrice[[#This Row],[Paper Pulp Price]]</f>
        <v>78.62227185057354</v>
      </c>
      <c r="D48">
        <f>+VLOOKUP(PaperPulpPrice[[#This Row],[DATE]],USD_serie_storica_mensileLit[#All],2,FALSE)</f>
        <v>620.61300000000006</v>
      </c>
      <c r="E48" t="e">
        <f>+VLOOKUP(PaperPulpPrice[[#This Row],[DATE]],USD_serie_storica_mensile[#All],2,FALSE)</f>
        <v>#N/A</v>
      </c>
    </row>
    <row r="49" spans="1:5" x14ac:dyDescent="0.35">
      <c r="A49" s="1">
        <v>22890</v>
      </c>
      <c r="B49">
        <v>25.2</v>
      </c>
      <c r="C49">
        <f>+IFERROR(E49,1936.27/D49)*PaperPulpPrice[[#This Row],[Paper Pulp Price]]</f>
        <v>78.623285342528661</v>
      </c>
      <c r="D49">
        <f>+VLOOKUP(PaperPulpPrice[[#This Row],[DATE]],USD_serie_storica_mensileLit[#All],2,FALSE)</f>
        <v>620.60500000000002</v>
      </c>
      <c r="E49" t="e">
        <f>+VLOOKUP(PaperPulpPrice[[#This Row],[DATE]],USD_serie_storica_mensile[#All],2,FALSE)</f>
        <v>#N/A</v>
      </c>
    </row>
    <row r="50" spans="1:5" x14ac:dyDescent="0.35">
      <c r="A50" s="1">
        <v>22920</v>
      </c>
      <c r="B50">
        <v>24.6</v>
      </c>
      <c r="C50">
        <f>+IFERROR(E50,1936.27/D50)*PaperPulpPrice[[#This Row],[Paper Pulp Price]]</f>
        <v>76.729542302357842</v>
      </c>
      <c r="D50">
        <f>+VLOOKUP(PaperPulpPrice[[#This Row],[DATE]],USD_serie_storica_mensileLit[#All],2,FALSE)</f>
        <v>620.78099999999995</v>
      </c>
      <c r="E50" t="e">
        <f>+VLOOKUP(PaperPulpPrice[[#This Row],[DATE]],USD_serie_storica_mensile[#All],2,FALSE)</f>
        <v>#N/A</v>
      </c>
    </row>
    <row r="51" spans="1:5" x14ac:dyDescent="0.35">
      <c r="A51" s="1">
        <v>22951</v>
      </c>
      <c r="B51">
        <v>24.1</v>
      </c>
      <c r="C51">
        <f>+IFERROR(E51,1936.27/D51)*PaperPulpPrice[[#This Row],[Paper Pulp Price]]</f>
        <v>75.156923379219151</v>
      </c>
      <c r="D51">
        <f>+VLOOKUP(PaperPulpPrice[[#This Row],[DATE]],USD_serie_storica_mensileLit[#All],2,FALSE)</f>
        <v>620.88900000000001</v>
      </c>
      <c r="E51" t="e">
        <f>+VLOOKUP(PaperPulpPrice[[#This Row],[DATE]],USD_serie_storica_mensile[#All],2,FALSE)</f>
        <v>#N/A</v>
      </c>
    </row>
    <row r="52" spans="1:5" x14ac:dyDescent="0.35">
      <c r="A52" s="1">
        <v>22981</v>
      </c>
      <c r="B52">
        <v>24.1</v>
      </c>
      <c r="C52">
        <f>+IFERROR(E52,1936.27/D52)*PaperPulpPrice[[#This Row],[Paper Pulp Price]]</f>
        <v>75.164186917814746</v>
      </c>
      <c r="D52">
        <f>+VLOOKUP(PaperPulpPrice[[#This Row],[DATE]],USD_serie_storica_mensileLit[#All],2,FALSE)</f>
        <v>620.82899999999995</v>
      </c>
      <c r="E52" t="e">
        <f>+VLOOKUP(PaperPulpPrice[[#This Row],[DATE]],USD_serie_storica_mensile[#All],2,FALSE)</f>
        <v>#N/A</v>
      </c>
    </row>
    <row r="53" spans="1:5" x14ac:dyDescent="0.35">
      <c r="A53" s="1">
        <v>23012</v>
      </c>
      <c r="B53">
        <v>24.1</v>
      </c>
      <c r="C53">
        <f>+IFERROR(E53,1936.27/D53)*PaperPulpPrice[[#This Row],[Paper Pulp Price]]</f>
        <v>75.158497026781518</v>
      </c>
      <c r="D53">
        <f>+VLOOKUP(PaperPulpPrice[[#This Row],[DATE]],USD_serie_storica_mensileLit[#All],2,FALSE)</f>
        <v>620.87599999999998</v>
      </c>
      <c r="E53" t="e">
        <f>+VLOOKUP(PaperPulpPrice[[#This Row],[DATE]],USD_serie_storica_mensile[#All],2,FALSE)</f>
        <v>#N/A</v>
      </c>
    </row>
    <row r="54" spans="1:5" x14ac:dyDescent="0.35">
      <c r="A54" s="1">
        <v>23043</v>
      </c>
      <c r="B54">
        <v>24.1</v>
      </c>
      <c r="C54">
        <f>+IFERROR(E54,1936.27/D54)*PaperPulpPrice[[#This Row],[Paper Pulp Price]]</f>
        <v>75.149177151893952</v>
      </c>
      <c r="D54">
        <f>+VLOOKUP(PaperPulpPrice[[#This Row],[DATE]],USD_serie_storica_mensileLit[#All],2,FALSE)</f>
        <v>620.95299999999997</v>
      </c>
      <c r="E54" t="e">
        <f>+VLOOKUP(PaperPulpPrice[[#This Row],[DATE]],USD_serie_storica_mensile[#All],2,FALSE)</f>
        <v>#N/A</v>
      </c>
    </row>
    <row r="55" spans="1:5" x14ac:dyDescent="0.35">
      <c r="A55" s="1">
        <v>23071</v>
      </c>
      <c r="B55">
        <v>24.1</v>
      </c>
      <c r="C55">
        <f>+IFERROR(E55,1936.27/D55)*PaperPulpPrice[[#This Row],[Paper Pulp Price]]</f>
        <v>75.147482877512019</v>
      </c>
      <c r="D55">
        <f>+VLOOKUP(PaperPulpPrice[[#This Row],[DATE]],USD_serie_storica_mensileLit[#All],2,FALSE)</f>
        <v>620.96699999999998</v>
      </c>
      <c r="E55" t="e">
        <f>+VLOOKUP(PaperPulpPrice[[#This Row],[DATE]],USD_serie_storica_mensile[#All],2,FALSE)</f>
        <v>#N/A</v>
      </c>
    </row>
    <row r="56" spans="1:5" x14ac:dyDescent="0.35">
      <c r="A56" s="1">
        <v>23102</v>
      </c>
      <c r="B56">
        <v>24.6</v>
      </c>
      <c r="C56">
        <f>+IFERROR(E56,1936.27/D56)*PaperPulpPrice[[#This Row],[Paper Pulp Price]]</f>
        <v>76.69507293981259</v>
      </c>
      <c r="D56">
        <f>+VLOOKUP(PaperPulpPrice[[#This Row],[DATE]],USD_serie_storica_mensileLit[#All],2,FALSE)</f>
        <v>621.05999999999995</v>
      </c>
      <c r="E56" t="e">
        <f>+VLOOKUP(PaperPulpPrice[[#This Row],[DATE]],USD_serie_storica_mensile[#All],2,FALSE)</f>
        <v>#N/A</v>
      </c>
    </row>
    <row r="57" spans="1:5" x14ac:dyDescent="0.35">
      <c r="A57" s="1">
        <v>23132</v>
      </c>
      <c r="B57">
        <v>24.6</v>
      </c>
      <c r="C57">
        <f>+IFERROR(E57,1936.27/D57)*PaperPulpPrice[[#This Row],[Paper Pulp Price]]</f>
        <v>76.67704754944414</v>
      </c>
      <c r="D57">
        <f>+VLOOKUP(PaperPulpPrice[[#This Row],[DATE]],USD_serie_storica_mensileLit[#All],2,FALSE)</f>
        <v>621.20600000000002</v>
      </c>
      <c r="E57" t="e">
        <f>+VLOOKUP(PaperPulpPrice[[#This Row],[DATE]],USD_serie_storica_mensile[#All],2,FALSE)</f>
        <v>#N/A</v>
      </c>
    </row>
    <row r="58" spans="1:5" x14ac:dyDescent="0.35">
      <c r="A58" s="1">
        <v>23163</v>
      </c>
      <c r="B58">
        <v>24.6</v>
      </c>
      <c r="C58">
        <f>+IFERROR(E58,1936.27/D58)*PaperPulpPrice[[#This Row],[Paper Pulp Price]]</f>
        <v>76.611684058828828</v>
      </c>
      <c r="D58">
        <f>+VLOOKUP(PaperPulpPrice[[#This Row],[DATE]],USD_serie_storica_mensileLit[#All],2,FALSE)</f>
        <v>621.73599999999999</v>
      </c>
      <c r="E58" t="e">
        <f>+VLOOKUP(PaperPulpPrice[[#This Row],[DATE]],USD_serie_storica_mensile[#All],2,FALSE)</f>
        <v>#N/A</v>
      </c>
    </row>
    <row r="59" spans="1:5" x14ac:dyDescent="0.35">
      <c r="A59" s="1">
        <v>23193</v>
      </c>
      <c r="B59">
        <v>24.7</v>
      </c>
      <c r="C59">
        <f>+IFERROR(E59,1936.27/D59)*PaperPulpPrice[[#This Row],[Paper Pulp Price]]</f>
        <v>76.945142689821381</v>
      </c>
      <c r="D59">
        <f>+VLOOKUP(PaperPulpPrice[[#This Row],[DATE]],USD_serie_storica_mensileLit[#All],2,FALSE)</f>
        <v>621.55799999999999</v>
      </c>
      <c r="E59" t="e">
        <f>+VLOOKUP(PaperPulpPrice[[#This Row],[DATE]],USD_serie_storica_mensile[#All],2,FALSE)</f>
        <v>#N/A</v>
      </c>
    </row>
    <row r="60" spans="1:5" x14ac:dyDescent="0.35">
      <c r="A60" s="1">
        <v>23224</v>
      </c>
      <c r="B60">
        <v>24.7</v>
      </c>
      <c r="C60">
        <f>+IFERROR(E60,1936.27/D60)*PaperPulpPrice[[#This Row],[Paper Pulp Price]]</f>
        <v>77.020731204545299</v>
      </c>
      <c r="D60">
        <f>+VLOOKUP(PaperPulpPrice[[#This Row],[DATE]],USD_serie_storica_mensileLit[#All],2,FALSE)</f>
        <v>620.94799999999998</v>
      </c>
      <c r="E60" t="e">
        <f>+VLOOKUP(PaperPulpPrice[[#This Row],[DATE]],USD_serie_storica_mensile[#All],2,FALSE)</f>
        <v>#N/A</v>
      </c>
    </row>
    <row r="61" spans="1:5" x14ac:dyDescent="0.35">
      <c r="A61" s="1">
        <v>23255</v>
      </c>
      <c r="B61">
        <v>24.7</v>
      </c>
      <c r="C61">
        <f>+IFERROR(E61,1936.27/D61)*PaperPulpPrice[[#This Row],[Paper Pulp Price]]</f>
        <v>76.909135497524304</v>
      </c>
      <c r="D61">
        <f>+VLOOKUP(PaperPulpPrice[[#This Row],[DATE]],USD_serie_storica_mensileLit[#All],2,FALSE)</f>
        <v>621.84900000000005</v>
      </c>
      <c r="E61" t="e">
        <f>+VLOOKUP(PaperPulpPrice[[#This Row],[DATE]],USD_serie_storica_mensile[#All],2,FALSE)</f>
        <v>#N/A</v>
      </c>
    </row>
    <row r="62" spans="1:5" x14ac:dyDescent="0.35">
      <c r="A62" s="1">
        <v>23285</v>
      </c>
      <c r="B62">
        <v>25.6</v>
      </c>
      <c r="C62">
        <f>+IFERROR(E62,1936.27/D62)*PaperPulpPrice[[#This Row],[Paper Pulp Price]]</f>
        <v>79.630306369812516</v>
      </c>
      <c r="D62">
        <f>+VLOOKUP(PaperPulpPrice[[#This Row],[DATE]],USD_serie_storica_mensileLit[#All],2,FALSE)</f>
        <v>622.48299999999995</v>
      </c>
      <c r="E62" t="e">
        <f>+VLOOKUP(PaperPulpPrice[[#This Row],[DATE]],USD_serie_storica_mensile[#All],2,FALSE)</f>
        <v>#N/A</v>
      </c>
    </row>
    <row r="63" spans="1:5" x14ac:dyDescent="0.35">
      <c r="A63" s="1">
        <v>23316</v>
      </c>
      <c r="B63">
        <v>25.4</v>
      </c>
      <c r="C63">
        <f>+IFERROR(E63,1936.27/D63)*PaperPulpPrice[[#This Row],[Paper Pulp Price]]</f>
        <v>79.018603761883412</v>
      </c>
      <c r="D63">
        <f>+VLOOKUP(PaperPulpPrice[[#This Row],[DATE]],USD_serie_storica_mensileLit[#All],2,FALSE)</f>
        <v>622.40099999999995</v>
      </c>
      <c r="E63" t="e">
        <f>+VLOOKUP(PaperPulpPrice[[#This Row],[DATE]],USD_serie_storica_mensile[#All],2,FALSE)</f>
        <v>#N/A</v>
      </c>
    </row>
    <row r="64" spans="1:5" x14ac:dyDescent="0.35">
      <c r="A64" s="1">
        <v>23346</v>
      </c>
      <c r="B64">
        <v>25.4</v>
      </c>
      <c r="C64">
        <f>+IFERROR(E64,1936.27/D64)*PaperPulpPrice[[#This Row],[Paper Pulp Price]]</f>
        <v>79.017461159043066</v>
      </c>
      <c r="D64">
        <f>+VLOOKUP(PaperPulpPrice[[#This Row],[DATE]],USD_serie_storica_mensileLit[#All],2,FALSE)</f>
        <v>622.41</v>
      </c>
      <c r="E64" t="e">
        <f>+VLOOKUP(PaperPulpPrice[[#This Row],[DATE]],USD_serie_storica_mensile[#All],2,FALSE)</f>
        <v>#N/A</v>
      </c>
    </row>
    <row r="65" spans="1:5" x14ac:dyDescent="0.35">
      <c r="A65" s="1">
        <v>23377</v>
      </c>
      <c r="B65">
        <v>25.9</v>
      </c>
      <c r="C65">
        <f>+IFERROR(E65,1936.27/D65)*PaperPulpPrice[[#This Row],[Paper Pulp Price]]</f>
        <v>80.570981242720009</v>
      </c>
      <c r="D65">
        <f>+VLOOKUP(PaperPulpPrice[[#This Row],[DATE]],USD_serie_storica_mensileLit[#All],2,FALSE)</f>
        <v>622.42499999999995</v>
      </c>
      <c r="E65" t="e">
        <f>+VLOOKUP(PaperPulpPrice[[#This Row],[DATE]],USD_serie_storica_mensile[#All],2,FALSE)</f>
        <v>#N/A</v>
      </c>
    </row>
    <row r="66" spans="1:5" x14ac:dyDescent="0.35">
      <c r="A66" s="1">
        <v>23408</v>
      </c>
      <c r="B66">
        <v>25.9</v>
      </c>
      <c r="C66">
        <f>+IFERROR(E66,1936.27/D66)*PaperPulpPrice[[#This Row],[Paper Pulp Price]]</f>
        <v>80.56619199244291</v>
      </c>
      <c r="D66">
        <f>+VLOOKUP(PaperPulpPrice[[#This Row],[DATE]],USD_serie_storica_mensileLit[#All],2,FALSE)</f>
        <v>622.46199999999999</v>
      </c>
      <c r="E66" t="e">
        <f>+VLOOKUP(PaperPulpPrice[[#This Row],[DATE]],USD_serie_storica_mensile[#All],2,FALSE)</f>
        <v>#N/A</v>
      </c>
    </row>
    <row r="67" spans="1:5" x14ac:dyDescent="0.35">
      <c r="A67" s="1">
        <v>23437</v>
      </c>
      <c r="B67">
        <v>25.9</v>
      </c>
      <c r="C67">
        <f>+IFERROR(E67,1936.27/D67)*PaperPulpPrice[[#This Row],[Paper Pulp Price]]</f>
        <v>80.412720275795706</v>
      </c>
      <c r="D67">
        <f>+VLOOKUP(PaperPulpPrice[[#This Row],[DATE]],USD_serie_storica_mensileLit[#All],2,FALSE)</f>
        <v>623.65</v>
      </c>
      <c r="E67" t="e">
        <f>+VLOOKUP(PaperPulpPrice[[#This Row],[DATE]],USD_serie_storica_mensile[#All],2,FALSE)</f>
        <v>#N/A</v>
      </c>
    </row>
    <row r="68" spans="1:5" x14ac:dyDescent="0.35">
      <c r="A68" s="1">
        <v>23468</v>
      </c>
      <c r="B68">
        <v>25.9</v>
      </c>
      <c r="C68">
        <f>+IFERROR(E68,1936.27/D68)*PaperPulpPrice[[#This Row],[Paper Pulp Price]]</f>
        <v>80.246989301338687</v>
      </c>
      <c r="D68">
        <f>+VLOOKUP(PaperPulpPrice[[#This Row],[DATE]],USD_serie_storica_mensileLit[#All],2,FALSE)</f>
        <v>624.93799999999999</v>
      </c>
      <c r="E68" t="e">
        <f>+VLOOKUP(PaperPulpPrice[[#This Row],[DATE]],USD_serie_storica_mensile[#All],2,FALSE)</f>
        <v>#N/A</v>
      </c>
    </row>
    <row r="69" spans="1:5" x14ac:dyDescent="0.35">
      <c r="A69" s="1">
        <v>23498</v>
      </c>
      <c r="B69">
        <v>25.7</v>
      </c>
      <c r="C69">
        <f>+IFERROR(E69,1936.27/D69)*PaperPulpPrice[[#This Row],[Paper Pulp Price]]</f>
        <v>79.632928144613317</v>
      </c>
      <c r="D69">
        <f>+VLOOKUP(PaperPulpPrice[[#This Row],[DATE]],USD_serie_storica_mensileLit[#All],2,FALSE)</f>
        <v>624.89400000000001</v>
      </c>
      <c r="E69" t="e">
        <f>+VLOOKUP(PaperPulpPrice[[#This Row],[DATE]],USD_serie_storica_mensile[#All],2,FALSE)</f>
        <v>#N/A</v>
      </c>
    </row>
    <row r="70" spans="1:5" x14ac:dyDescent="0.35">
      <c r="A70" s="1">
        <v>23529</v>
      </c>
      <c r="B70">
        <v>25.7</v>
      </c>
      <c r="C70">
        <f>+IFERROR(E70,1936.27/D70)*PaperPulpPrice[[#This Row],[Paper Pulp Price]]</f>
        <v>79.637261146496812</v>
      </c>
      <c r="D70">
        <f>+VLOOKUP(PaperPulpPrice[[#This Row],[DATE]],USD_serie_storica_mensileLit[#All],2,FALSE)</f>
        <v>624.86</v>
      </c>
      <c r="E70" t="e">
        <f>+VLOOKUP(PaperPulpPrice[[#This Row],[DATE]],USD_serie_storica_mensile[#All],2,FALSE)</f>
        <v>#N/A</v>
      </c>
    </row>
    <row r="71" spans="1:5" x14ac:dyDescent="0.35">
      <c r="A71" s="1">
        <v>23559</v>
      </c>
      <c r="B71">
        <v>25.7</v>
      </c>
      <c r="C71">
        <f>+IFERROR(E71,1936.27/D71)*PaperPulpPrice[[#This Row],[Paper Pulp Price]]</f>
        <v>79.632163546167391</v>
      </c>
      <c r="D71">
        <f>+VLOOKUP(PaperPulpPrice[[#This Row],[DATE]],USD_serie_storica_mensileLit[#All],2,FALSE)</f>
        <v>624.9</v>
      </c>
      <c r="E71" t="e">
        <f>+VLOOKUP(PaperPulpPrice[[#This Row],[DATE]],USD_serie_storica_mensile[#All],2,FALSE)</f>
        <v>#N/A</v>
      </c>
    </row>
    <row r="72" spans="1:5" x14ac:dyDescent="0.35">
      <c r="A72" s="1">
        <v>23590</v>
      </c>
      <c r="B72">
        <v>25.7</v>
      </c>
      <c r="C72">
        <f>+IFERROR(E72,1936.27/D72)*PaperPulpPrice[[#This Row],[Paper Pulp Price]]</f>
        <v>79.63891800712814</v>
      </c>
      <c r="D72">
        <f>+VLOOKUP(PaperPulpPrice[[#This Row],[DATE]],USD_serie_storica_mensileLit[#All],2,FALSE)</f>
        <v>624.84699999999998</v>
      </c>
      <c r="E72" t="e">
        <f>+VLOOKUP(PaperPulpPrice[[#This Row],[DATE]],USD_serie_storica_mensile[#All],2,FALSE)</f>
        <v>#N/A</v>
      </c>
    </row>
    <row r="73" spans="1:5" x14ac:dyDescent="0.35">
      <c r="A73" s="1">
        <v>23621</v>
      </c>
      <c r="B73">
        <v>25.7</v>
      </c>
      <c r="C73">
        <f>+IFERROR(E73,1936.27/D73)*PaperPulpPrice[[#This Row],[Paper Pulp Price]]</f>
        <v>79.639810191408998</v>
      </c>
      <c r="D73">
        <f>+VLOOKUP(PaperPulpPrice[[#This Row],[DATE]],USD_serie_storica_mensileLit[#All],2,FALSE)</f>
        <v>624.84</v>
      </c>
      <c r="E73" t="e">
        <f>+VLOOKUP(PaperPulpPrice[[#This Row],[DATE]],USD_serie_storica_mensile[#All],2,FALSE)</f>
        <v>#N/A</v>
      </c>
    </row>
    <row r="74" spans="1:5" x14ac:dyDescent="0.35">
      <c r="A74" s="1">
        <v>23651</v>
      </c>
      <c r="B74">
        <v>26.2</v>
      </c>
      <c r="C74">
        <f>+IFERROR(E74,1936.27/D74)*PaperPulpPrice[[#This Row],[Paper Pulp Price]]</f>
        <v>81.188573166145204</v>
      </c>
      <c r="D74">
        <f>+VLOOKUP(PaperPulpPrice[[#This Row],[DATE]],USD_serie_storica_mensileLit[#All],2,FALSE)</f>
        <v>624.84500000000003</v>
      </c>
      <c r="E74" t="e">
        <f>+VLOOKUP(PaperPulpPrice[[#This Row],[DATE]],USD_serie_storica_mensile[#All],2,FALSE)</f>
        <v>#N/A</v>
      </c>
    </row>
    <row r="75" spans="1:5" x14ac:dyDescent="0.35">
      <c r="A75" s="1">
        <v>23682</v>
      </c>
      <c r="B75">
        <v>26.1</v>
      </c>
      <c r="C75">
        <f>+IFERROR(E75,1936.27/D75)*PaperPulpPrice[[#This Row],[Paper Pulp Price]]</f>
        <v>80.881799747447673</v>
      </c>
      <c r="D75">
        <f>+VLOOKUP(PaperPulpPrice[[#This Row],[DATE]],USD_serie_storica_mensileLit[#All],2,FALSE)</f>
        <v>624.82100000000003</v>
      </c>
      <c r="E75" t="e">
        <f>+VLOOKUP(PaperPulpPrice[[#This Row],[DATE]],USD_serie_storica_mensile[#All],2,FALSE)</f>
        <v>#N/A</v>
      </c>
    </row>
    <row r="76" spans="1:5" x14ac:dyDescent="0.35">
      <c r="A76" s="1">
        <v>23712</v>
      </c>
      <c r="B76">
        <v>26.1</v>
      </c>
      <c r="C76">
        <f>+IFERROR(E76,1936.27/D76)*PaperPulpPrice[[#This Row],[Paper Pulp Price]]</f>
        <v>80.883482605856528</v>
      </c>
      <c r="D76">
        <f>+VLOOKUP(PaperPulpPrice[[#This Row],[DATE]],USD_serie_storica_mensileLit[#All],2,FALSE)</f>
        <v>624.80799999999999</v>
      </c>
      <c r="E76" t="e">
        <f>+VLOOKUP(PaperPulpPrice[[#This Row],[DATE]],USD_serie_storica_mensile[#All],2,FALSE)</f>
        <v>#N/A</v>
      </c>
    </row>
    <row r="77" spans="1:5" x14ac:dyDescent="0.35">
      <c r="A77" s="1">
        <v>23743</v>
      </c>
      <c r="B77">
        <v>26.4</v>
      </c>
      <c r="C77">
        <f>+IFERROR(E77,1936.27/D77)*PaperPulpPrice[[#This Row],[Paper Pulp Price]]</f>
        <v>81.81199935341067</v>
      </c>
      <c r="D77">
        <f>+VLOOKUP(PaperPulpPrice[[#This Row],[DATE]],USD_serie_storica_mensileLit[#All],2,FALSE)</f>
        <v>624.81700000000001</v>
      </c>
      <c r="E77" t="e">
        <f>+VLOOKUP(PaperPulpPrice[[#This Row],[DATE]],USD_serie_storica_mensile[#All],2,FALSE)</f>
        <v>#N/A</v>
      </c>
    </row>
    <row r="78" spans="1:5" x14ac:dyDescent="0.35">
      <c r="A78" s="1">
        <v>23774</v>
      </c>
      <c r="B78">
        <v>26.4</v>
      </c>
      <c r="C78">
        <f>+IFERROR(E78,1936.27/D78)*PaperPulpPrice[[#This Row],[Paper Pulp Price]]</f>
        <v>81.808071415882608</v>
      </c>
      <c r="D78">
        <f>+VLOOKUP(PaperPulpPrice[[#This Row],[DATE]],USD_serie_storica_mensileLit[#All],2,FALSE)</f>
        <v>624.84699999999998</v>
      </c>
      <c r="E78" t="e">
        <f>+VLOOKUP(PaperPulpPrice[[#This Row],[DATE]],USD_serie_storica_mensile[#All],2,FALSE)</f>
        <v>#N/A</v>
      </c>
    </row>
    <row r="79" spans="1:5" x14ac:dyDescent="0.35">
      <c r="A79" s="1">
        <v>23802</v>
      </c>
      <c r="B79">
        <v>26.4</v>
      </c>
      <c r="C79">
        <f>+IFERROR(E79,1936.27/D79)*PaperPulpPrice[[#This Row],[Paper Pulp Price]]</f>
        <v>81.808987900902622</v>
      </c>
      <c r="D79">
        <f>+VLOOKUP(PaperPulpPrice[[#This Row],[DATE]],USD_serie_storica_mensileLit[#All],2,FALSE)</f>
        <v>624.84</v>
      </c>
      <c r="E79" t="e">
        <f>+VLOOKUP(PaperPulpPrice[[#This Row],[DATE]],USD_serie_storica_mensile[#All],2,FALSE)</f>
        <v>#N/A</v>
      </c>
    </row>
    <row r="80" spans="1:5" x14ac:dyDescent="0.35">
      <c r="A80" s="1">
        <v>23833</v>
      </c>
      <c r="B80">
        <v>26.4</v>
      </c>
      <c r="C80">
        <f>+IFERROR(E80,1936.27/D80)*PaperPulpPrice[[#This Row],[Paper Pulp Price]]</f>
        <v>81.816844329203875</v>
      </c>
      <c r="D80">
        <f>+VLOOKUP(PaperPulpPrice[[#This Row],[DATE]],USD_serie_storica_mensileLit[#All],2,FALSE)</f>
        <v>624.78</v>
      </c>
      <c r="E80" t="e">
        <f>+VLOOKUP(PaperPulpPrice[[#This Row],[DATE]],USD_serie_storica_mensile[#All],2,FALSE)</f>
        <v>#N/A</v>
      </c>
    </row>
    <row r="81" spans="1:5" x14ac:dyDescent="0.35">
      <c r="A81" s="1">
        <v>23863</v>
      </c>
      <c r="B81">
        <v>26.4</v>
      </c>
      <c r="C81">
        <f>+IFERROR(E81,1936.27/D81)*PaperPulpPrice[[#This Row],[Paper Pulp Price]]</f>
        <v>81.814880080666455</v>
      </c>
      <c r="D81">
        <f>+VLOOKUP(PaperPulpPrice[[#This Row],[DATE]],USD_serie_storica_mensileLit[#All],2,FALSE)</f>
        <v>624.79499999999996</v>
      </c>
      <c r="E81" t="e">
        <f>+VLOOKUP(PaperPulpPrice[[#This Row],[DATE]],USD_serie_storica_mensile[#All],2,FALSE)</f>
        <v>#N/A</v>
      </c>
    </row>
    <row r="82" spans="1:5" x14ac:dyDescent="0.35">
      <c r="A82" s="1">
        <v>23894</v>
      </c>
      <c r="B82">
        <v>26.4</v>
      </c>
      <c r="C82">
        <f>+IFERROR(E82,1936.27/D82)*PaperPulpPrice[[#This Row],[Paper Pulp Price]]</f>
        <v>81.814618187987449</v>
      </c>
      <c r="D82">
        <f>+VLOOKUP(PaperPulpPrice[[#This Row],[DATE]],USD_serie_storica_mensileLit[#All],2,FALSE)</f>
        <v>624.79700000000003</v>
      </c>
      <c r="E82" t="e">
        <f>+VLOOKUP(PaperPulpPrice[[#This Row],[DATE]],USD_serie_storica_mensile[#All],2,FALSE)</f>
        <v>#N/A</v>
      </c>
    </row>
    <row r="83" spans="1:5" x14ac:dyDescent="0.35">
      <c r="A83" s="1">
        <v>23924</v>
      </c>
      <c r="B83">
        <v>26.4</v>
      </c>
      <c r="C83">
        <f>+IFERROR(E83,1936.27/D83)*PaperPulpPrice[[#This Row],[Paper Pulp Price]]</f>
        <v>81.822606669057009</v>
      </c>
      <c r="D83">
        <f>+VLOOKUP(PaperPulpPrice[[#This Row],[DATE]],USD_serie_storica_mensileLit[#All],2,FALSE)</f>
        <v>624.73599999999999</v>
      </c>
      <c r="E83" t="e">
        <f>+VLOOKUP(PaperPulpPrice[[#This Row],[DATE]],USD_serie_storica_mensile[#All],2,FALSE)</f>
        <v>#N/A</v>
      </c>
    </row>
    <row r="84" spans="1:5" x14ac:dyDescent="0.35">
      <c r="A84" s="1">
        <v>23955</v>
      </c>
      <c r="B84">
        <v>26.4</v>
      </c>
      <c r="C84">
        <f>+IFERROR(E84,1936.27/D84)*PaperPulpPrice[[#This Row],[Paper Pulp Price]]</f>
        <v>81.824702266615432</v>
      </c>
      <c r="D84">
        <f>+VLOOKUP(PaperPulpPrice[[#This Row],[DATE]],USD_serie_storica_mensileLit[#All],2,FALSE)</f>
        <v>624.72</v>
      </c>
      <c r="E84" t="e">
        <f>+VLOOKUP(PaperPulpPrice[[#This Row],[DATE]],USD_serie_storica_mensile[#All],2,FALSE)</f>
        <v>#N/A</v>
      </c>
    </row>
    <row r="85" spans="1:5" x14ac:dyDescent="0.35">
      <c r="A85" s="1">
        <v>23986</v>
      </c>
      <c r="B85">
        <v>26.4</v>
      </c>
      <c r="C85">
        <f>+IFERROR(E85,1936.27/D85)*PaperPulpPrice[[#This Row],[Paper Pulp Price]]</f>
        <v>81.819725397673977</v>
      </c>
      <c r="D85">
        <f>+VLOOKUP(PaperPulpPrice[[#This Row],[DATE]],USD_serie_storica_mensileLit[#All],2,FALSE)</f>
        <v>624.75800000000004</v>
      </c>
      <c r="E85" t="e">
        <f>+VLOOKUP(PaperPulpPrice[[#This Row],[DATE]],USD_serie_storica_mensile[#All],2,FALSE)</f>
        <v>#N/A</v>
      </c>
    </row>
    <row r="86" spans="1:5" x14ac:dyDescent="0.35">
      <c r="A86" s="1">
        <v>24016</v>
      </c>
      <c r="B86">
        <v>26.4</v>
      </c>
      <c r="C86">
        <f>+IFERROR(E86,1936.27/D86)*PaperPulpPrice[[#This Row],[Paper Pulp Price]]</f>
        <v>81.811606542684274</v>
      </c>
      <c r="D86">
        <f>+VLOOKUP(PaperPulpPrice[[#This Row],[DATE]],USD_serie_storica_mensileLit[#All],2,FALSE)</f>
        <v>624.82000000000005</v>
      </c>
      <c r="E86" t="e">
        <f>+VLOOKUP(PaperPulpPrice[[#This Row],[DATE]],USD_serie_storica_mensile[#All],2,FALSE)</f>
        <v>#N/A</v>
      </c>
    </row>
    <row r="87" spans="1:5" x14ac:dyDescent="0.35">
      <c r="A87" s="1">
        <v>24047</v>
      </c>
      <c r="B87">
        <v>26.4</v>
      </c>
      <c r="C87">
        <f>+IFERROR(E87,1936.27/D87)*PaperPulpPrice[[#This Row],[Paper Pulp Price]]</f>
        <v>81.81186841608276</v>
      </c>
      <c r="D87">
        <f>+VLOOKUP(PaperPulpPrice[[#This Row],[DATE]],USD_serie_storica_mensileLit[#All],2,FALSE)</f>
        <v>624.81799999999998</v>
      </c>
      <c r="E87" t="e">
        <f>+VLOOKUP(PaperPulpPrice[[#This Row],[DATE]],USD_serie_storica_mensile[#All],2,FALSE)</f>
        <v>#N/A</v>
      </c>
    </row>
    <row r="88" spans="1:5" x14ac:dyDescent="0.35">
      <c r="A88" s="1">
        <v>24077</v>
      </c>
      <c r="B88">
        <v>26.4</v>
      </c>
      <c r="C88">
        <f>+IFERROR(E88,1936.27/D88)*PaperPulpPrice[[#This Row],[Paper Pulp Price]]</f>
        <v>81.820511178835758</v>
      </c>
      <c r="D88">
        <f>+VLOOKUP(PaperPulpPrice[[#This Row],[DATE]],USD_serie_storica_mensileLit[#All],2,FALSE)</f>
        <v>624.75199999999995</v>
      </c>
      <c r="E88" t="e">
        <f>+VLOOKUP(PaperPulpPrice[[#This Row],[DATE]],USD_serie_storica_mensile[#All],2,FALSE)</f>
        <v>#N/A</v>
      </c>
    </row>
    <row r="89" spans="1:5" x14ac:dyDescent="0.35">
      <c r="A89" s="1">
        <v>24108</v>
      </c>
      <c r="B89">
        <v>26.4</v>
      </c>
      <c r="C89">
        <f>+IFERROR(E89,1936.27/D89)*PaperPulpPrice[[#This Row],[Paper Pulp Price]]</f>
        <v>81.805583917191854</v>
      </c>
      <c r="D89">
        <f>+VLOOKUP(PaperPulpPrice[[#This Row],[DATE]],USD_serie_storica_mensileLit[#All],2,FALSE)</f>
        <v>624.86599999999999</v>
      </c>
      <c r="E89" t="e">
        <f>+VLOOKUP(PaperPulpPrice[[#This Row],[DATE]],USD_serie_storica_mensile[#All],2,FALSE)</f>
        <v>#N/A</v>
      </c>
    </row>
    <row r="90" spans="1:5" x14ac:dyDescent="0.35">
      <c r="A90" s="1">
        <v>24139</v>
      </c>
      <c r="B90">
        <v>26.4</v>
      </c>
      <c r="C90">
        <f>+IFERROR(E90,1936.27/D90)*PaperPulpPrice[[#This Row],[Paper Pulp Price]]</f>
        <v>81.81579671824683</v>
      </c>
      <c r="D90">
        <f>+VLOOKUP(PaperPulpPrice[[#This Row],[DATE]],USD_serie_storica_mensileLit[#All],2,FALSE)</f>
        <v>624.78800000000001</v>
      </c>
      <c r="E90" t="e">
        <f>+VLOOKUP(PaperPulpPrice[[#This Row],[DATE]],USD_serie_storica_mensile[#All],2,FALSE)</f>
        <v>#N/A</v>
      </c>
    </row>
    <row r="91" spans="1:5" x14ac:dyDescent="0.35">
      <c r="A91" s="1">
        <v>24167</v>
      </c>
      <c r="B91">
        <v>26.4</v>
      </c>
      <c r="C91">
        <f>+IFERROR(E91,1936.27/D91)*PaperPulpPrice[[#This Row],[Paper Pulp Price]]</f>
        <v>81.812392167909167</v>
      </c>
      <c r="D91">
        <f>+VLOOKUP(PaperPulpPrice[[#This Row],[DATE]],USD_serie_storica_mensileLit[#All],2,FALSE)</f>
        <v>624.81399999999996</v>
      </c>
      <c r="E91" t="e">
        <f>+VLOOKUP(PaperPulpPrice[[#This Row],[DATE]],USD_serie_storica_mensile[#All],2,FALSE)</f>
        <v>#N/A</v>
      </c>
    </row>
    <row r="92" spans="1:5" x14ac:dyDescent="0.35">
      <c r="A92" s="1">
        <v>24198</v>
      </c>
      <c r="B92">
        <v>26.4</v>
      </c>
      <c r="C92">
        <f>+IFERROR(E92,1936.27/D92)*PaperPulpPrice[[#This Row],[Paper Pulp Price]]</f>
        <v>81.853527622097673</v>
      </c>
      <c r="D92">
        <f>+VLOOKUP(PaperPulpPrice[[#This Row],[DATE]],USD_serie_storica_mensileLit[#All],2,FALSE)</f>
        <v>624.5</v>
      </c>
      <c r="E92" t="e">
        <f>+VLOOKUP(PaperPulpPrice[[#This Row],[DATE]],USD_serie_storica_mensile[#All],2,FALSE)</f>
        <v>#N/A</v>
      </c>
    </row>
    <row r="93" spans="1:5" x14ac:dyDescent="0.35">
      <c r="A93" s="1">
        <v>24228</v>
      </c>
      <c r="B93">
        <v>26.4</v>
      </c>
      <c r="C93">
        <f>+IFERROR(E93,1936.27/D93)*PaperPulpPrice[[#This Row],[Paper Pulp Price]]</f>
        <v>81.852479071525096</v>
      </c>
      <c r="D93">
        <f>+VLOOKUP(PaperPulpPrice[[#This Row],[DATE]],USD_serie_storica_mensileLit[#All],2,FALSE)</f>
        <v>624.50800000000004</v>
      </c>
      <c r="E93" t="e">
        <f>+VLOOKUP(PaperPulpPrice[[#This Row],[DATE]],USD_serie_storica_mensile[#All],2,FALSE)</f>
        <v>#N/A</v>
      </c>
    </row>
    <row r="94" spans="1:5" x14ac:dyDescent="0.35">
      <c r="A94" s="1">
        <v>24259</v>
      </c>
      <c r="B94">
        <v>26.4</v>
      </c>
      <c r="C94">
        <f>+IFERROR(E94,1936.27/D94)*PaperPulpPrice[[#This Row],[Paper Pulp Price]]</f>
        <v>81.888013687109222</v>
      </c>
      <c r="D94">
        <f>+VLOOKUP(PaperPulpPrice[[#This Row],[DATE]],USD_serie_storica_mensileLit[#All],2,FALSE)</f>
        <v>624.23699999999997</v>
      </c>
      <c r="E94" t="e">
        <f>+VLOOKUP(PaperPulpPrice[[#This Row],[DATE]],USD_serie_storica_mensile[#All],2,FALSE)</f>
        <v>#N/A</v>
      </c>
    </row>
    <row r="95" spans="1:5" x14ac:dyDescent="0.35">
      <c r="A95" s="1">
        <v>24289</v>
      </c>
      <c r="B95">
        <v>26.4</v>
      </c>
      <c r="C95">
        <f>+IFERROR(E95,1936.27/D95)*PaperPulpPrice[[#This Row],[Paper Pulp Price]]</f>
        <v>81.938812214474623</v>
      </c>
      <c r="D95">
        <f>+VLOOKUP(PaperPulpPrice[[#This Row],[DATE]],USD_serie_storica_mensileLit[#All],2,FALSE)</f>
        <v>623.85</v>
      </c>
      <c r="E95" t="e">
        <f>+VLOOKUP(PaperPulpPrice[[#This Row],[DATE]],USD_serie_storica_mensile[#All],2,FALSE)</f>
        <v>#N/A</v>
      </c>
    </row>
    <row r="96" spans="1:5" x14ac:dyDescent="0.35">
      <c r="A96" s="1">
        <v>24320</v>
      </c>
      <c r="B96">
        <v>26.4</v>
      </c>
      <c r="C96">
        <f>+IFERROR(E96,1936.27/D96)*PaperPulpPrice[[#This Row],[Paper Pulp Price]]</f>
        <v>81.998880321081558</v>
      </c>
      <c r="D96">
        <f>+VLOOKUP(PaperPulpPrice[[#This Row],[DATE]],USD_serie_storica_mensileLit[#All],2,FALSE)</f>
        <v>623.39300000000003</v>
      </c>
      <c r="E96" t="e">
        <f>+VLOOKUP(PaperPulpPrice[[#This Row],[DATE]],USD_serie_storica_mensile[#All],2,FALSE)</f>
        <v>#N/A</v>
      </c>
    </row>
    <row r="97" spans="1:5" x14ac:dyDescent="0.35">
      <c r="A97" s="1">
        <v>24351</v>
      </c>
      <c r="B97">
        <v>26.4</v>
      </c>
      <c r="C97">
        <f>+IFERROR(E97,1936.27/D97)*PaperPulpPrice[[#This Row],[Paper Pulp Price]]</f>
        <v>81.945511294503518</v>
      </c>
      <c r="D97">
        <f>+VLOOKUP(PaperPulpPrice[[#This Row],[DATE]],USD_serie_storica_mensileLit[#All],2,FALSE)</f>
        <v>623.79899999999998</v>
      </c>
      <c r="E97" t="e">
        <f>+VLOOKUP(PaperPulpPrice[[#This Row],[DATE]],USD_serie_storica_mensile[#All],2,FALSE)</f>
        <v>#N/A</v>
      </c>
    </row>
    <row r="98" spans="1:5" x14ac:dyDescent="0.35">
      <c r="A98" s="1">
        <v>24381</v>
      </c>
      <c r="B98">
        <v>26.4</v>
      </c>
      <c r="C98">
        <f>+IFERROR(E98,1936.27/D98)*PaperPulpPrice[[#This Row],[Paper Pulp Price]]</f>
        <v>81.810035337498718</v>
      </c>
      <c r="D98">
        <f>+VLOOKUP(PaperPulpPrice[[#This Row],[DATE]],USD_serie_storica_mensileLit[#All],2,FALSE)</f>
        <v>624.83199999999999</v>
      </c>
      <c r="E98" t="e">
        <f>+VLOOKUP(PaperPulpPrice[[#This Row],[DATE]],USD_serie_storica_mensile[#All],2,FALSE)</f>
        <v>#N/A</v>
      </c>
    </row>
    <row r="99" spans="1:5" x14ac:dyDescent="0.35">
      <c r="A99" s="1">
        <v>24412</v>
      </c>
      <c r="B99">
        <v>26.4</v>
      </c>
      <c r="C99">
        <f>+IFERROR(E99,1936.27/D99)*PaperPulpPrice[[#This Row],[Paper Pulp Price]]</f>
        <v>81.813439691680287</v>
      </c>
      <c r="D99">
        <f>+VLOOKUP(PaperPulpPrice[[#This Row],[DATE]],USD_serie_storica_mensileLit[#All],2,FALSE)</f>
        <v>624.80600000000004</v>
      </c>
      <c r="E99" t="e">
        <f>+VLOOKUP(PaperPulpPrice[[#This Row],[DATE]],USD_serie_storica_mensile[#All],2,FALSE)</f>
        <v>#N/A</v>
      </c>
    </row>
    <row r="100" spans="1:5" x14ac:dyDescent="0.35">
      <c r="A100" s="1">
        <v>24442</v>
      </c>
      <c r="B100">
        <v>26.4</v>
      </c>
      <c r="C100">
        <f>+IFERROR(E100,1936.27/D100)*PaperPulpPrice[[#This Row],[Paper Pulp Price]]</f>
        <v>81.849071467686301</v>
      </c>
      <c r="D100">
        <f>+VLOOKUP(PaperPulpPrice[[#This Row],[DATE]],USD_serie_storica_mensileLit[#All],2,FALSE)</f>
        <v>624.53399999999999</v>
      </c>
      <c r="E100" t="e">
        <f>+VLOOKUP(PaperPulpPrice[[#This Row],[DATE]],USD_serie_storica_mensile[#All],2,FALSE)</f>
        <v>#N/A</v>
      </c>
    </row>
    <row r="101" spans="1:5" x14ac:dyDescent="0.35">
      <c r="A101" s="1">
        <v>24473</v>
      </c>
      <c r="B101">
        <v>26.4</v>
      </c>
      <c r="C101">
        <f>+IFERROR(E101,1936.27/D101)*PaperPulpPrice[[#This Row],[Paper Pulp Price]]</f>
        <v>81.772082889419991</v>
      </c>
      <c r="D101">
        <f>+VLOOKUP(PaperPulpPrice[[#This Row],[DATE]],USD_serie_storica_mensileLit[#All],2,FALSE)</f>
        <v>625.12199999999996</v>
      </c>
      <c r="E101" t="e">
        <f>+VLOOKUP(PaperPulpPrice[[#This Row],[DATE]],USD_serie_storica_mensile[#All],2,FALSE)</f>
        <v>#N/A</v>
      </c>
    </row>
    <row r="102" spans="1:5" x14ac:dyDescent="0.35">
      <c r="A102" s="1">
        <v>24504</v>
      </c>
      <c r="B102">
        <v>26.4</v>
      </c>
      <c r="C102">
        <f>+IFERROR(E102,1936.27/D102)*PaperPulpPrice[[#This Row],[Paper Pulp Price]]</f>
        <v>81.759134769945348</v>
      </c>
      <c r="D102">
        <f>+VLOOKUP(PaperPulpPrice[[#This Row],[DATE]],USD_serie_storica_mensileLit[#All],2,FALSE)</f>
        <v>625.221</v>
      </c>
      <c r="E102" t="e">
        <f>+VLOOKUP(PaperPulpPrice[[#This Row],[DATE]],USD_serie_storica_mensile[#All],2,FALSE)</f>
        <v>#N/A</v>
      </c>
    </row>
    <row r="103" spans="1:5" x14ac:dyDescent="0.35">
      <c r="A103" s="1">
        <v>24532</v>
      </c>
      <c r="B103">
        <v>26.4</v>
      </c>
      <c r="C103">
        <f>+IFERROR(E103,1936.27/D103)*PaperPulpPrice[[#This Row],[Paper Pulp Price]]</f>
        <v>81.82666698681777</v>
      </c>
      <c r="D103">
        <f>+VLOOKUP(PaperPulpPrice[[#This Row],[DATE]],USD_serie_storica_mensileLit[#All],2,FALSE)</f>
        <v>624.70500000000004</v>
      </c>
      <c r="E103" t="e">
        <f>+VLOOKUP(PaperPulpPrice[[#This Row],[DATE]],USD_serie_storica_mensile[#All],2,FALSE)</f>
        <v>#N/A</v>
      </c>
    </row>
    <row r="104" spans="1:5" x14ac:dyDescent="0.35">
      <c r="A104" s="1">
        <v>24563</v>
      </c>
      <c r="B104">
        <v>26.4</v>
      </c>
      <c r="C104">
        <f>+IFERROR(E104,1936.27/D104)*PaperPulpPrice[[#This Row],[Paper Pulp Price]]</f>
        <v>81.844353715356149</v>
      </c>
      <c r="D104">
        <f>+VLOOKUP(PaperPulpPrice[[#This Row],[DATE]],USD_serie_storica_mensileLit[#All],2,FALSE)</f>
        <v>624.57000000000005</v>
      </c>
      <c r="E104" t="e">
        <f>+VLOOKUP(PaperPulpPrice[[#This Row],[DATE]],USD_serie_storica_mensile[#All],2,FALSE)</f>
        <v>#N/A</v>
      </c>
    </row>
    <row r="105" spans="1:5" x14ac:dyDescent="0.35">
      <c r="A105" s="1">
        <v>24593</v>
      </c>
      <c r="B105">
        <v>26.4</v>
      </c>
      <c r="C105">
        <f>+IFERROR(E105,1936.27/D105)*PaperPulpPrice[[#This Row],[Paper Pulp Price]]</f>
        <v>81.837671163793715</v>
      </c>
      <c r="D105">
        <f>+VLOOKUP(PaperPulpPrice[[#This Row],[DATE]],USD_serie_storica_mensileLit[#All],2,FALSE)</f>
        <v>624.62099999999998</v>
      </c>
      <c r="E105" t="e">
        <f>+VLOOKUP(PaperPulpPrice[[#This Row],[DATE]],USD_serie_storica_mensile[#All],2,FALSE)</f>
        <v>#N/A</v>
      </c>
    </row>
    <row r="106" spans="1:5" x14ac:dyDescent="0.35">
      <c r="A106" s="1">
        <v>24624</v>
      </c>
      <c r="B106">
        <v>26.4</v>
      </c>
      <c r="C106">
        <f>+IFERROR(E106,1936.27/D106)*PaperPulpPrice[[#This Row],[Paper Pulp Price]]</f>
        <v>81.828238830913747</v>
      </c>
      <c r="D106">
        <f>+VLOOKUP(PaperPulpPrice[[#This Row],[DATE]],USD_serie_storica_mensileLit[#All],2,FALSE)</f>
        <v>624.69299999999998</v>
      </c>
      <c r="E106" t="e">
        <f>+VLOOKUP(PaperPulpPrice[[#This Row],[DATE]],USD_serie_storica_mensile[#All],2,FALSE)</f>
        <v>#N/A</v>
      </c>
    </row>
    <row r="107" spans="1:5" x14ac:dyDescent="0.35">
      <c r="A107" s="1">
        <v>24654</v>
      </c>
      <c r="B107">
        <v>26.4</v>
      </c>
      <c r="C107">
        <f>+IFERROR(E107,1936.27/D107)*PaperPulpPrice[[#This Row],[Paper Pulp Price]]</f>
        <v>81.895885301765361</v>
      </c>
      <c r="D107">
        <f>+VLOOKUP(PaperPulpPrice[[#This Row],[DATE]],USD_serie_storica_mensileLit[#All],2,FALSE)</f>
        <v>624.17700000000002</v>
      </c>
      <c r="E107" t="e">
        <f>+VLOOKUP(PaperPulpPrice[[#This Row],[DATE]],USD_serie_storica_mensile[#All],2,FALSE)</f>
        <v>#N/A</v>
      </c>
    </row>
    <row r="108" spans="1:5" x14ac:dyDescent="0.35">
      <c r="A108" s="1">
        <v>24685</v>
      </c>
      <c r="B108">
        <v>26.4</v>
      </c>
      <c r="C108">
        <f>+IFERROR(E108,1936.27/D108)*PaperPulpPrice[[#This Row],[Paper Pulp Price]]</f>
        <v>82.01045715981742</v>
      </c>
      <c r="D108">
        <f>+VLOOKUP(PaperPulpPrice[[#This Row],[DATE]],USD_serie_storica_mensileLit[#All],2,FALSE)</f>
        <v>623.30499999999995</v>
      </c>
      <c r="E108" t="e">
        <f>+VLOOKUP(PaperPulpPrice[[#This Row],[DATE]],USD_serie_storica_mensile[#All],2,FALSE)</f>
        <v>#N/A</v>
      </c>
    </row>
    <row r="109" spans="1:5" x14ac:dyDescent="0.35">
      <c r="A109" s="1">
        <v>24716</v>
      </c>
      <c r="B109">
        <v>26.4</v>
      </c>
      <c r="C109">
        <f>+IFERROR(E109,1936.27/D109)*PaperPulpPrice[[#This Row],[Paper Pulp Price]]</f>
        <v>82.052582325417134</v>
      </c>
      <c r="D109">
        <f>+VLOOKUP(PaperPulpPrice[[#This Row],[DATE]],USD_serie_storica_mensileLit[#All],2,FALSE)</f>
        <v>622.98500000000001</v>
      </c>
      <c r="E109" t="e">
        <f>+VLOOKUP(PaperPulpPrice[[#This Row],[DATE]],USD_serie_storica_mensile[#All],2,FALSE)</f>
        <v>#N/A</v>
      </c>
    </row>
    <row r="110" spans="1:5" x14ac:dyDescent="0.35">
      <c r="A110" s="1">
        <v>24746</v>
      </c>
      <c r="B110">
        <v>26.4</v>
      </c>
      <c r="C110">
        <f>+IFERROR(E110,1936.27/D110)*PaperPulpPrice[[#This Row],[Paper Pulp Price]]</f>
        <v>82.111234619462195</v>
      </c>
      <c r="D110">
        <f>+VLOOKUP(PaperPulpPrice[[#This Row],[DATE]],USD_serie_storica_mensileLit[#All],2,FALSE)</f>
        <v>622.54</v>
      </c>
      <c r="E110" t="e">
        <f>+VLOOKUP(PaperPulpPrice[[#This Row],[DATE]],USD_serie_storica_mensile[#All],2,FALSE)</f>
        <v>#N/A</v>
      </c>
    </row>
    <row r="111" spans="1:5" x14ac:dyDescent="0.35">
      <c r="A111" s="1">
        <v>24777</v>
      </c>
      <c r="B111">
        <v>26.4</v>
      </c>
      <c r="C111">
        <f>+IFERROR(E111,1936.27/D111)*PaperPulpPrice[[#This Row],[Paper Pulp Price]]</f>
        <v>82.095541861596786</v>
      </c>
      <c r="D111">
        <f>+VLOOKUP(PaperPulpPrice[[#This Row],[DATE]],USD_serie_storica_mensileLit[#All],2,FALSE)</f>
        <v>622.65899999999999</v>
      </c>
      <c r="E111" t="e">
        <f>+VLOOKUP(PaperPulpPrice[[#This Row],[DATE]],USD_serie_storica_mensile[#All],2,FALSE)</f>
        <v>#N/A</v>
      </c>
    </row>
    <row r="112" spans="1:5" x14ac:dyDescent="0.35">
      <c r="A112" s="1">
        <v>24807</v>
      </c>
      <c r="B112">
        <v>26.4</v>
      </c>
      <c r="C112">
        <f>+IFERROR(E112,1936.27/D112)*PaperPulpPrice[[#This Row],[Paper Pulp Price]]</f>
        <v>81.892605278419481</v>
      </c>
      <c r="D112">
        <f>+VLOOKUP(PaperPulpPrice[[#This Row],[DATE]],USD_serie_storica_mensileLit[#All],2,FALSE)</f>
        <v>624.202</v>
      </c>
      <c r="E112" t="e">
        <f>+VLOOKUP(PaperPulpPrice[[#This Row],[DATE]],USD_serie_storica_mensile[#All],2,FALSE)</f>
        <v>#N/A</v>
      </c>
    </row>
    <row r="113" spans="1:5" x14ac:dyDescent="0.35">
      <c r="A113" s="1">
        <v>24838</v>
      </c>
      <c r="B113">
        <v>26.4</v>
      </c>
      <c r="C113">
        <f>+IFERROR(E113,1936.27/D113)*PaperPulpPrice[[#This Row],[Paper Pulp Price]]</f>
        <v>81.81435629698511</v>
      </c>
      <c r="D113">
        <f>+VLOOKUP(PaperPulpPrice[[#This Row],[DATE]],USD_serie_storica_mensileLit[#All],2,FALSE)</f>
        <v>624.79899999999998</v>
      </c>
      <c r="E113" t="e">
        <f>+VLOOKUP(PaperPulpPrice[[#This Row],[DATE]],USD_serie_storica_mensile[#All],2,FALSE)</f>
        <v>#N/A</v>
      </c>
    </row>
    <row r="114" spans="1:5" x14ac:dyDescent="0.35">
      <c r="A114" s="1">
        <v>24869</v>
      </c>
      <c r="B114">
        <v>26.4</v>
      </c>
      <c r="C114">
        <f>+IFERROR(E114,1936.27/D114)*PaperPulpPrice[[#This Row],[Paper Pulp Price]]</f>
        <v>81.816844329203875</v>
      </c>
      <c r="D114">
        <f>+VLOOKUP(PaperPulpPrice[[#This Row],[DATE]],USD_serie_storica_mensileLit[#All],2,FALSE)</f>
        <v>624.78</v>
      </c>
      <c r="E114" t="e">
        <f>+VLOOKUP(PaperPulpPrice[[#This Row],[DATE]],USD_serie_storica_mensile[#All],2,FALSE)</f>
        <v>#N/A</v>
      </c>
    </row>
    <row r="115" spans="1:5" x14ac:dyDescent="0.35">
      <c r="A115" s="1">
        <v>24898</v>
      </c>
      <c r="B115">
        <v>26.4</v>
      </c>
      <c r="C115">
        <f>+IFERROR(E115,1936.27/D115)*PaperPulpPrice[[#This Row],[Paper Pulp Price]]</f>
        <v>81.910583032216181</v>
      </c>
      <c r="D115">
        <f>+VLOOKUP(PaperPulpPrice[[#This Row],[DATE]],USD_serie_storica_mensileLit[#All],2,FALSE)</f>
        <v>624.06500000000005</v>
      </c>
      <c r="E115" t="e">
        <f>+VLOOKUP(PaperPulpPrice[[#This Row],[DATE]],USD_serie_storica_mensile[#All],2,FALSE)</f>
        <v>#N/A</v>
      </c>
    </row>
    <row r="116" spans="1:5" x14ac:dyDescent="0.35">
      <c r="A116" s="1">
        <v>24929</v>
      </c>
      <c r="B116">
        <v>26.4</v>
      </c>
      <c r="C116">
        <f>+IFERROR(E116,1936.27/D116)*PaperPulpPrice[[#This Row],[Paper Pulp Price]]</f>
        <v>81.849202524126028</v>
      </c>
      <c r="D116">
        <f>+VLOOKUP(PaperPulpPrice[[#This Row],[DATE]],USD_serie_storica_mensileLit[#All],2,FALSE)</f>
        <v>624.53300000000002</v>
      </c>
      <c r="E116" t="e">
        <f>+VLOOKUP(PaperPulpPrice[[#This Row],[DATE]],USD_serie_storica_mensile[#All],2,FALSE)</f>
        <v>#N/A</v>
      </c>
    </row>
    <row r="117" spans="1:5" x14ac:dyDescent="0.35">
      <c r="A117" s="1">
        <v>24959</v>
      </c>
      <c r="B117">
        <v>26.4</v>
      </c>
      <c r="C117">
        <f>+IFERROR(E117,1936.27/D117)*PaperPulpPrice[[#This Row],[Paper Pulp Price]]</f>
        <v>82.112289810001727</v>
      </c>
      <c r="D117">
        <f>+VLOOKUP(PaperPulpPrice[[#This Row],[DATE]],USD_serie_storica_mensileLit[#All],2,FALSE)</f>
        <v>622.53200000000004</v>
      </c>
      <c r="E117" t="e">
        <f>+VLOOKUP(PaperPulpPrice[[#This Row],[DATE]],USD_serie_storica_mensile[#All],2,FALSE)</f>
        <v>#N/A</v>
      </c>
    </row>
    <row r="118" spans="1:5" x14ac:dyDescent="0.35">
      <c r="A118" s="1">
        <v>24990</v>
      </c>
      <c r="B118">
        <v>26.4</v>
      </c>
      <c r="C118">
        <f>+IFERROR(E118,1936.27/D118)*PaperPulpPrice[[#This Row],[Paper Pulp Price]]</f>
        <v>82.039281896880993</v>
      </c>
      <c r="D118">
        <f>+VLOOKUP(PaperPulpPrice[[#This Row],[DATE]],USD_serie_storica_mensileLit[#All],2,FALSE)</f>
        <v>623.08600000000001</v>
      </c>
      <c r="E118" t="e">
        <f>+VLOOKUP(PaperPulpPrice[[#This Row],[DATE]],USD_serie_storica_mensile[#All],2,FALSE)</f>
        <v>#N/A</v>
      </c>
    </row>
    <row r="119" spans="1:5" x14ac:dyDescent="0.35">
      <c r="A119" s="1">
        <v>25020</v>
      </c>
      <c r="B119">
        <v>26.4</v>
      </c>
      <c r="C119">
        <f>+IFERROR(E119,1936.27/D119)*PaperPulpPrice[[#This Row],[Paper Pulp Price]]</f>
        <v>82.141582169658221</v>
      </c>
      <c r="D119">
        <f>+VLOOKUP(PaperPulpPrice[[#This Row],[DATE]],USD_serie_storica_mensileLit[#All],2,FALSE)</f>
        <v>622.30999999999995</v>
      </c>
      <c r="E119" t="e">
        <f>+VLOOKUP(PaperPulpPrice[[#This Row],[DATE]],USD_serie_storica_mensile[#All],2,FALSE)</f>
        <v>#N/A</v>
      </c>
    </row>
    <row r="120" spans="1:5" x14ac:dyDescent="0.35">
      <c r="A120" s="1">
        <v>25051</v>
      </c>
      <c r="B120">
        <v>26.4</v>
      </c>
      <c r="C120">
        <f>+IFERROR(E120,1936.27/D120)*PaperPulpPrice[[#This Row],[Paper Pulp Price]]</f>
        <v>82.258828527428179</v>
      </c>
      <c r="D120">
        <f>+VLOOKUP(PaperPulpPrice[[#This Row],[DATE]],USD_serie_storica_mensileLit[#All],2,FALSE)</f>
        <v>621.423</v>
      </c>
      <c r="E120" t="e">
        <f>+VLOOKUP(PaperPulpPrice[[#This Row],[DATE]],USD_serie_storica_mensile[#All],2,FALSE)</f>
        <v>#N/A</v>
      </c>
    </row>
    <row r="121" spans="1:5" x14ac:dyDescent="0.35">
      <c r="A121" s="1">
        <v>25082</v>
      </c>
      <c r="B121">
        <v>26.4</v>
      </c>
      <c r="C121">
        <f>+IFERROR(E121,1936.27/D121)*PaperPulpPrice[[#This Row],[Paper Pulp Price]]</f>
        <v>82.144090144321538</v>
      </c>
      <c r="D121">
        <f>+VLOOKUP(PaperPulpPrice[[#This Row],[DATE]],USD_serie_storica_mensileLit[#All],2,FALSE)</f>
        <v>622.29100000000005</v>
      </c>
      <c r="E121" t="e">
        <f>+VLOOKUP(PaperPulpPrice[[#This Row],[DATE]],USD_serie_storica_mensile[#All],2,FALSE)</f>
        <v>#N/A</v>
      </c>
    </row>
    <row r="122" spans="1:5" x14ac:dyDescent="0.35">
      <c r="A122" s="1">
        <v>25112</v>
      </c>
      <c r="B122">
        <v>26.4</v>
      </c>
      <c r="C122">
        <f>+IFERROR(E122,1936.27/D122)*PaperPulpPrice[[#This Row],[Paper Pulp Price]]</f>
        <v>82.077614624394869</v>
      </c>
      <c r="D122">
        <f>+VLOOKUP(PaperPulpPrice[[#This Row],[DATE]],USD_serie_storica_mensileLit[#All],2,FALSE)</f>
        <v>622.79499999999996</v>
      </c>
      <c r="E122" t="e">
        <f>+VLOOKUP(PaperPulpPrice[[#This Row],[DATE]],USD_serie_storica_mensile[#All],2,FALSE)</f>
        <v>#N/A</v>
      </c>
    </row>
    <row r="123" spans="1:5" x14ac:dyDescent="0.35">
      <c r="A123" s="1">
        <v>25143</v>
      </c>
      <c r="B123">
        <v>26.4</v>
      </c>
      <c r="C123">
        <f>+IFERROR(E123,1936.27/D123)*PaperPulpPrice[[#This Row],[Paper Pulp Price]]</f>
        <v>81.982836018379672</v>
      </c>
      <c r="D123">
        <f>+VLOOKUP(PaperPulpPrice[[#This Row],[DATE]],USD_serie_storica_mensileLit[#All],2,FALSE)</f>
        <v>623.51499999999999</v>
      </c>
      <c r="E123" t="e">
        <f>+VLOOKUP(PaperPulpPrice[[#This Row],[DATE]],USD_serie_storica_mensile[#All],2,FALSE)</f>
        <v>#N/A</v>
      </c>
    </row>
    <row r="124" spans="1:5" x14ac:dyDescent="0.35">
      <c r="A124" s="1">
        <v>25173</v>
      </c>
      <c r="B124">
        <v>26.4</v>
      </c>
      <c r="C124">
        <f>+IFERROR(E124,1936.27/D124)*PaperPulpPrice[[#This Row],[Paper Pulp Price]]</f>
        <v>81.926730369168922</v>
      </c>
      <c r="D124">
        <f>+VLOOKUP(PaperPulpPrice[[#This Row],[DATE]],USD_serie_storica_mensileLit[#All],2,FALSE)</f>
        <v>623.94200000000001</v>
      </c>
      <c r="E124" t="e">
        <f>+VLOOKUP(PaperPulpPrice[[#This Row],[DATE]],USD_serie_storica_mensile[#All],2,FALSE)</f>
        <v>#N/A</v>
      </c>
    </row>
    <row r="125" spans="1:5" x14ac:dyDescent="0.35">
      <c r="A125" s="1">
        <v>25204</v>
      </c>
      <c r="B125">
        <v>26.4</v>
      </c>
      <c r="C125">
        <f>+IFERROR(E125,1936.27/D125)*PaperPulpPrice[[#This Row],[Paper Pulp Price]]</f>
        <v>81.906776863741669</v>
      </c>
      <c r="D125">
        <f>+VLOOKUP(PaperPulpPrice[[#This Row],[DATE]],USD_serie_storica_mensileLit[#All],2,FALSE)</f>
        <v>624.09400000000005</v>
      </c>
      <c r="E125" t="e">
        <f>+VLOOKUP(PaperPulpPrice[[#This Row],[DATE]],USD_serie_storica_mensile[#All],2,FALSE)</f>
        <v>#N/A</v>
      </c>
    </row>
    <row r="126" spans="1:5" x14ac:dyDescent="0.35">
      <c r="A126" s="1">
        <v>25235</v>
      </c>
      <c r="B126">
        <v>26.4</v>
      </c>
      <c r="C126">
        <f>+IFERROR(E126,1936.27/D126)*PaperPulpPrice[[#This Row],[Paper Pulp Price]]</f>
        <v>81.689364048229734</v>
      </c>
      <c r="D126">
        <f>+VLOOKUP(PaperPulpPrice[[#This Row],[DATE]],USD_serie_storica_mensileLit[#All],2,FALSE)</f>
        <v>625.755</v>
      </c>
      <c r="E126" t="e">
        <f>+VLOOKUP(PaperPulpPrice[[#This Row],[DATE]],USD_serie_storica_mensile[#All],2,FALSE)</f>
        <v>#N/A</v>
      </c>
    </row>
    <row r="127" spans="1:5" x14ac:dyDescent="0.35">
      <c r="A127" s="1">
        <v>25263</v>
      </c>
      <c r="B127">
        <v>26.4</v>
      </c>
      <c r="C127">
        <f>+IFERROR(E127,1936.27/D127)*PaperPulpPrice[[#This Row],[Paper Pulp Price]]</f>
        <v>81.339829801859835</v>
      </c>
      <c r="D127">
        <f>+VLOOKUP(PaperPulpPrice[[#This Row],[DATE]],USD_serie_storica_mensileLit[#All],2,FALSE)</f>
        <v>628.44399999999996</v>
      </c>
      <c r="E127" t="e">
        <f>+VLOOKUP(PaperPulpPrice[[#This Row],[DATE]],USD_serie_storica_mensile[#All],2,FALSE)</f>
        <v>#N/A</v>
      </c>
    </row>
    <row r="128" spans="1:5" x14ac:dyDescent="0.35">
      <c r="A128" s="1">
        <v>25294</v>
      </c>
      <c r="B128">
        <v>26.4</v>
      </c>
      <c r="C128">
        <f>+IFERROR(E128,1936.27/D128)*PaperPulpPrice[[#This Row],[Paper Pulp Price]]</f>
        <v>81.512597430761971</v>
      </c>
      <c r="D128">
        <f>+VLOOKUP(PaperPulpPrice[[#This Row],[DATE]],USD_serie_storica_mensileLit[#All],2,FALSE)</f>
        <v>627.11199999999997</v>
      </c>
      <c r="E128" t="e">
        <f>+VLOOKUP(PaperPulpPrice[[#This Row],[DATE]],USD_serie_storica_mensile[#All],2,FALSE)</f>
        <v>#N/A</v>
      </c>
    </row>
    <row r="129" spans="1:5" x14ac:dyDescent="0.35">
      <c r="A129" s="1">
        <v>25324</v>
      </c>
      <c r="B129">
        <v>26.4</v>
      </c>
      <c r="C129">
        <f>+IFERROR(E129,1936.27/D129)*PaperPulpPrice[[#This Row],[Paper Pulp Price]]</f>
        <v>81.367407848386975</v>
      </c>
      <c r="D129">
        <f>+VLOOKUP(PaperPulpPrice[[#This Row],[DATE]],USD_serie_storica_mensileLit[#All],2,FALSE)</f>
        <v>628.23099999999999</v>
      </c>
      <c r="E129" t="e">
        <f>+VLOOKUP(PaperPulpPrice[[#This Row],[DATE]],USD_serie_storica_mensile[#All],2,FALSE)</f>
        <v>#N/A</v>
      </c>
    </row>
    <row r="130" spans="1:5" x14ac:dyDescent="0.35">
      <c r="A130" s="1">
        <v>25355</v>
      </c>
      <c r="B130">
        <v>26.4</v>
      </c>
      <c r="C130">
        <f>+IFERROR(E130,1936.27/D130)*PaperPulpPrice[[#This Row],[Paper Pulp Price]]</f>
        <v>81.530538746423289</v>
      </c>
      <c r="D130">
        <f>+VLOOKUP(PaperPulpPrice[[#This Row],[DATE]],USD_serie_storica_mensileLit[#All],2,FALSE)</f>
        <v>626.97400000000005</v>
      </c>
      <c r="E130" t="e">
        <f>+VLOOKUP(PaperPulpPrice[[#This Row],[DATE]],USD_serie_storica_mensile[#All],2,FALSE)</f>
        <v>#N/A</v>
      </c>
    </row>
    <row r="131" spans="1:5" x14ac:dyDescent="0.35">
      <c r="A131" s="1">
        <v>25385</v>
      </c>
      <c r="B131">
        <v>26.4</v>
      </c>
      <c r="C131">
        <f>+IFERROR(E131,1936.27/D131)*PaperPulpPrice[[#This Row],[Paper Pulp Price]]</f>
        <v>81.375956953985025</v>
      </c>
      <c r="D131">
        <f>+VLOOKUP(PaperPulpPrice[[#This Row],[DATE]],USD_serie_storica_mensileLit[#All],2,FALSE)</f>
        <v>628.16499999999996</v>
      </c>
      <c r="E131" t="e">
        <f>+VLOOKUP(PaperPulpPrice[[#This Row],[DATE]],USD_serie_storica_mensile[#All],2,FALSE)</f>
        <v>#N/A</v>
      </c>
    </row>
    <row r="132" spans="1:5" x14ac:dyDescent="0.35">
      <c r="A132" s="1">
        <v>25416</v>
      </c>
      <c r="B132">
        <v>26.4</v>
      </c>
      <c r="C132">
        <f>+IFERROR(E132,1936.27/D132)*PaperPulpPrice[[#This Row],[Paper Pulp Price]]</f>
        <v>81.367666885801185</v>
      </c>
      <c r="D132">
        <f>+VLOOKUP(PaperPulpPrice[[#This Row],[DATE]],USD_serie_storica_mensileLit[#All],2,FALSE)</f>
        <v>628.22900000000004</v>
      </c>
      <c r="E132" t="e">
        <f>+VLOOKUP(PaperPulpPrice[[#This Row],[DATE]],USD_serie_storica_mensile[#All],2,FALSE)</f>
        <v>#N/A</v>
      </c>
    </row>
    <row r="133" spans="1:5" x14ac:dyDescent="0.35">
      <c r="A133" s="1">
        <v>25447</v>
      </c>
      <c r="B133">
        <v>26.4</v>
      </c>
      <c r="C133">
        <f>+IFERROR(E133,1936.27/D133)*PaperPulpPrice[[#This Row],[Paper Pulp Price]]</f>
        <v>81.214475686908784</v>
      </c>
      <c r="D133">
        <f>+VLOOKUP(PaperPulpPrice[[#This Row],[DATE]],USD_serie_storica_mensileLit[#All],2,FALSE)</f>
        <v>629.41399999999999</v>
      </c>
      <c r="E133" t="e">
        <f>+VLOOKUP(PaperPulpPrice[[#This Row],[DATE]],USD_serie_storica_mensile[#All],2,FALSE)</f>
        <v>#N/A</v>
      </c>
    </row>
    <row r="134" spans="1:5" x14ac:dyDescent="0.35">
      <c r="A134" s="1">
        <v>25477</v>
      </c>
      <c r="B134">
        <v>26.4</v>
      </c>
      <c r="C134">
        <f>+IFERROR(E134,1936.27/D134)*PaperPulpPrice[[#This Row],[Paper Pulp Price]]</f>
        <v>81.387099393547629</v>
      </c>
      <c r="D134">
        <f>+VLOOKUP(PaperPulpPrice[[#This Row],[DATE]],USD_serie_storica_mensileLit[#All],2,FALSE)</f>
        <v>628.07899999999995</v>
      </c>
      <c r="E134" t="e">
        <f>+VLOOKUP(PaperPulpPrice[[#This Row],[DATE]],USD_serie_storica_mensile[#All],2,FALSE)</f>
        <v>#N/A</v>
      </c>
    </row>
    <row r="135" spans="1:5" x14ac:dyDescent="0.35">
      <c r="A135" s="1">
        <v>25508</v>
      </c>
      <c r="B135">
        <v>26.4</v>
      </c>
      <c r="C135">
        <f>+IFERROR(E135,1936.27/D135)*PaperPulpPrice[[#This Row],[Paper Pulp Price]]</f>
        <v>81.663524258211083</v>
      </c>
      <c r="D135">
        <f>+VLOOKUP(PaperPulpPrice[[#This Row],[DATE]],USD_serie_storica_mensileLit[#All],2,FALSE)</f>
        <v>625.95299999999997</v>
      </c>
      <c r="E135" t="e">
        <f>+VLOOKUP(PaperPulpPrice[[#This Row],[DATE]],USD_serie_storica_mensile[#All],2,FALSE)</f>
        <v>#N/A</v>
      </c>
    </row>
    <row r="136" spans="1:5" x14ac:dyDescent="0.35">
      <c r="A136" s="1">
        <v>25538</v>
      </c>
      <c r="B136">
        <v>26.4</v>
      </c>
      <c r="C136">
        <f>+IFERROR(E136,1936.27/D136)*PaperPulpPrice[[#This Row],[Paper Pulp Price]]</f>
        <v>81.542504011919306</v>
      </c>
      <c r="D136">
        <f>+VLOOKUP(PaperPulpPrice[[#This Row],[DATE]],USD_serie_storica_mensileLit[#All],2,FALSE)</f>
        <v>626.88199999999995</v>
      </c>
      <c r="E136" t="e">
        <f>+VLOOKUP(PaperPulpPrice[[#This Row],[DATE]],USD_serie_storica_mensile[#All],2,FALSE)</f>
        <v>#N/A</v>
      </c>
    </row>
    <row r="137" spans="1:5" x14ac:dyDescent="0.35">
      <c r="A137" s="1">
        <v>25569</v>
      </c>
      <c r="B137">
        <v>28.2</v>
      </c>
      <c r="C137">
        <f>+IFERROR(E137,1936.27/D137)*PaperPulpPrice[[#This Row],[Paper Pulp Price]]</f>
        <v>86.783538678669515</v>
      </c>
      <c r="D137">
        <f>+VLOOKUP(PaperPulpPrice[[#This Row],[DATE]],USD_serie_storica_mensileLit[#All],2,FALSE)</f>
        <v>629.18399999999997</v>
      </c>
      <c r="E137" t="e">
        <f>+VLOOKUP(PaperPulpPrice[[#This Row],[DATE]],USD_serie_storica_mensile[#All],2,FALSE)</f>
        <v>#N/A</v>
      </c>
    </row>
    <row r="138" spans="1:5" x14ac:dyDescent="0.35">
      <c r="A138" s="1">
        <v>25600</v>
      </c>
      <c r="B138">
        <v>28.2</v>
      </c>
      <c r="C138">
        <f>+IFERROR(E138,1936.27/D138)*PaperPulpPrice[[#This Row],[Paper Pulp Price]]</f>
        <v>86.742041510123357</v>
      </c>
      <c r="D138">
        <f>+VLOOKUP(PaperPulpPrice[[#This Row],[DATE]],USD_serie_storica_mensileLit[#All],2,FALSE)</f>
        <v>629.48500000000001</v>
      </c>
      <c r="E138" t="e">
        <f>+VLOOKUP(PaperPulpPrice[[#This Row],[DATE]],USD_serie_storica_mensile[#All],2,FALSE)</f>
        <v>#N/A</v>
      </c>
    </row>
    <row r="139" spans="1:5" x14ac:dyDescent="0.35">
      <c r="A139" s="1">
        <v>25628</v>
      </c>
      <c r="B139">
        <v>28.2</v>
      </c>
      <c r="C139">
        <f>+IFERROR(E139,1936.27/D139)*PaperPulpPrice[[#This Row],[Paper Pulp Price]]</f>
        <v>86.818725166115726</v>
      </c>
      <c r="D139">
        <f>+VLOOKUP(PaperPulpPrice[[#This Row],[DATE]],USD_serie_storica_mensileLit[#All],2,FALSE)</f>
        <v>628.92899999999997</v>
      </c>
      <c r="E139" t="e">
        <f>+VLOOKUP(PaperPulpPrice[[#This Row],[DATE]],USD_serie_storica_mensile[#All],2,FALSE)</f>
        <v>#N/A</v>
      </c>
    </row>
    <row r="140" spans="1:5" x14ac:dyDescent="0.35">
      <c r="A140" s="1">
        <v>25659</v>
      </c>
      <c r="B140">
        <v>28.3</v>
      </c>
      <c r="C140">
        <f>+IFERROR(E140,1936.27/D140)*PaperPulpPrice[[#This Row],[Paper Pulp Price]]</f>
        <v>87.113849935057814</v>
      </c>
      <c r="D140">
        <f>+VLOOKUP(PaperPulpPrice[[#This Row],[DATE]],USD_serie_storica_mensileLit[#All],2,FALSE)</f>
        <v>629.02099999999996</v>
      </c>
      <c r="E140" t="e">
        <f>+VLOOKUP(PaperPulpPrice[[#This Row],[DATE]],USD_serie_storica_mensile[#All],2,FALSE)</f>
        <v>#N/A</v>
      </c>
    </row>
    <row r="141" spans="1:5" x14ac:dyDescent="0.35">
      <c r="A141" s="1">
        <v>25689</v>
      </c>
      <c r="B141">
        <v>28.2</v>
      </c>
      <c r="C141">
        <f>+IFERROR(E141,1936.27/D141)*PaperPulpPrice[[#This Row],[Paper Pulp Price]]</f>
        <v>86.813617906214319</v>
      </c>
      <c r="D141">
        <f>+VLOOKUP(PaperPulpPrice[[#This Row],[DATE]],USD_serie_storica_mensileLit[#All],2,FALSE)</f>
        <v>628.96600000000001</v>
      </c>
      <c r="E141" t="e">
        <f>+VLOOKUP(PaperPulpPrice[[#This Row],[DATE]],USD_serie_storica_mensile[#All],2,FALSE)</f>
        <v>#N/A</v>
      </c>
    </row>
    <row r="142" spans="1:5" x14ac:dyDescent="0.35">
      <c r="A142" s="1">
        <v>25720</v>
      </c>
      <c r="B142">
        <v>28.2</v>
      </c>
      <c r="C142">
        <f>+IFERROR(E142,1936.27/D142)*PaperPulpPrice[[#This Row],[Paper Pulp Price]]</f>
        <v>86.817206728781755</v>
      </c>
      <c r="D142">
        <f>+VLOOKUP(PaperPulpPrice[[#This Row],[DATE]],USD_serie_storica_mensileLit[#All],2,FALSE)</f>
        <v>628.94000000000005</v>
      </c>
      <c r="E142" t="e">
        <f>+VLOOKUP(PaperPulpPrice[[#This Row],[DATE]],USD_serie_storica_mensile[#All],2,FALSE)</f>
        <v>#N/A</v>
      </c>
    </row>
    <row r="143" spans="1:5" x14ac:dyDescent="0.35">
      <c r="A143" s="1">
        <v>25750</v>
      </c>
      <c r="B143">
        <v>29.6</v>
      </c>
      <c r="C143">
        <f>+IFERROR(E143,1936.27/D143)*PaperPulpPrice[[#This Row],[Paper Pulp Price]]</f>
        <v>91.108014491163985</v>
      </c>
      <c r="D143">
        <f>+VLOOKUP(PaperPulpPrice[[#This Row],[DATE]],USD_serie_storica_mensileLit[#All],2,FALSE)</f>
        <v>629.07299999999998</v>
      </c>
      <c r="E143" t="e">
        <f>+VLOOKUP(PaperPulpPrice[[#This Row],[DATE]],USD_serie_storica_mensile[#All],2,FALSE)</f>
        <v>#N/A</v>
      </c>
    </row>
    <row r="144" spans="1:5" x14ac:dyDescent="0.35">
      <c r="A144" s="1">
        <v>25781</v>
      </c>
      <c r="B144">
        <v>29.6</v>
      </c>
      <c r="C144">
        <f>+IFERROR(E144,1936.27/D144)*PaperPulpPrice[[#This Row],[Paper Pulp Price]]</f>
        <v>91.308899789545464</v>
      </c>
      <c r="D144">
        <f>+VLOOKUP(PaperPulpPrice[[#This Row],[DATE]],USD_serie_storica_mensileLit[#All],2,FALSE)</f>
        <v>627.68899999999996</v>
      </c>
      <c r="E144" t="e">
        <f>+VLOOKUP(PaperPulpPrice[[#This Row],[DATE]],USD_serie_storica_mensile[#All],2,FALSE)</f>
        <v>#N/A</v>
      </c>
    </row>
    <row r="145" spans="1:5" x14ac:dyDescent="0.35">
      <c r="A145" s="1">
        <v>25812</v>
      </c>
      <c r="B145">
        <v>29.6</v>
      </c>
      <c r="C145">
        <f>+IFERROR(E145,1936.27/D145)*PaperPulpPrice[[#This Row],[Paper Pulp Price]]</f>
        <v>91.731982061287411</v>
      </c>
      <c r="D145">
        <f>+VLOOKUP(PaperPulpPrice[[#This Row],[DATE]],USD_serie_storica_mensileLit[#All],2,FALSE)</f>
        <v>624.79399999999998</v>
      </c>
      <c r="E145" t="e">
        <f>+VLOOKUP(PaperPulpPrice[[#This Row],[DATE]],USD_serie_storica_mensile[#All],2,FALSE)</f>
        <v>#N/A</v>
      </c>
    </row>
    <row r="146" spans="1:5" x14ac:dyDescent="0.35">
      <c r="A146" s="1">
        <v>25842</v>
      </c>
      <c r="B146">
        <v>29.6</v>
      </c>
      <c r="C146">
        <f>+IFERROR(E146,1936.27/D146)*PaperPulpPrice[[#This Row],[Paper Pulp Price]]</f>
        <v>92.011346980319374</v>
      </c>
      <c r="D146">
        <f>+VLOOKUP(PaperPulpPrice[[#This Row],[DATE]],USD_serie_storica_mensileLit[#All],2,FALSE)</f>
        <v>622.89700000000005</v>
      </c>
      <c r="E146" t="e">
        <f>+VLOOKUP(PaperPulpPrice[[#This Row],[DATE]],USD_serie_storica_mensile[#All],2,FALSE)</f>
        <v>#N/A</v>
      </c>
    </row>
    <row r="147" spans="1:5" x14ac:dyDescent="0.35">
      <c r="A147" s="1">
        <v>25873</v>
      </c>
      <c r="B147">
        <v>29.6</v>
      </c>
      <c r="C147">
        <f>+IFERROR(E147,1936.27/D147)*PaperPulpPrice[[#This Row],[Paper Pulp Price]]</f>
        <v>92.076091758653988</v>
      </c>
      <c r="D147">
        <f>+VLOOKUP(PaperPulpPrice[[#This Row],[DATE]],USD_serie_storica_mensileLit[#All],2,FALSE)</f>
        <v>622.45899999999995</v>
      </c>
      <c r="E147" t="e">
        <f>+VLOOKUP(PaperPulpPrice[[#This Row],[DATE]],USD_serie_storica_mensile[#All],2,FALSE)</f>
        <v>#N/A</v>
      </c>
    </row>
    <row r="148" spans="1:5" x14ac:dyDescent="0.35">
      <c r="A148" s="1">
        <v>25903</v>
      </c>
      <c r="B148">
        <v>29.6</v>
      </c>
      <c r="C148">
        <f>+IFERROR(E148,1936.27/D148)*PaperPulpPrice[[#This Row],[Paper Pulp Price]]</f>
        <v>91.936368813211331</v>
      </c>
      <c r="D148">
        <f>+VLOOKUP(PaperPulpPrice[[#This Row],[DATE]],USD_serie_storica_mensileLit[#All],2,FALSE)</f>
        <v>623.40499999999997</v>
      </c>
      <c r="E148" t="e">
        <f>+VLOOKUP(PaperPulpPrice[[#This Row],[DATE]],USD_serie_storica_mensile[#All],2,FALSE)</f>
        <v>#N/A</v>
      </c>
    </row>
    <row r="149" spans="1:5" x14ac:dyDescent="0.35">
      <c r="A149" s="1">
        <v>25934</v>
      </c>
      <c r="B149">
        <v>29.6</v>
      </c>
      <c r="C149">
        <f>+IFERROR(E149,1936.27/D149)*PaperPulpPrice[[#This Row],[Paper Pulp Price]]</f>
        <v>91.973399833748971</v>
      </c>
      <c r="D149">
        <f>+VLOOKUP(PaperPulpPrice[[#This Row],[DATE]],USD_serie_storica_mensileLit[#All],2,FALSE)</f>
        <v>623.154</v>
      </c>
      <c r="E149" t="e">
        <f>+VLOOKUP(PaperPulpPrice[[#This Row],[DATE]],USD_serie_storica_mensile[#All],2,FALSE)</f>
        <v>#N/A</v>
      </c>
    </row>
    <row r="150" spans="1:5" x14ac:dyDescent="0.35">
      <c r="A150" s="1">
        <v>25965</v>
      </c>
      <c r="B150">
        <v>29.6</v>
      </c>
      <c r="C150">
        <f>+IFERROR(E150,1936.27/D150)*PaperPulpPrice[[#This Row],[Paper Pulp Price]]</f>
        <v>91.924572363408899</v>
      </c>
      <c r="D150">
        <f>+VLOOKUP(PaperPulpPrice[[#This Row],[DATE]],USD_serie_storica_mensileLit[#All],2,FALSE)</f>
        <v>623.48500000000001</v>
      </c>
      <c r="E150" t="e">
        <f>+VLOOKUP(PaperPulpPrice[[#This Row],[DATE]],USD_serie_storica_mensile[#All],2,FALSE)</f>
        <v>#N/A</v>
      </c>
    </row>
    <row r="151" spans="1:5" x14ac:dyDescent="0.35">
      <c r="A151" s="1">
        <v>25993</v>
      </c>
      <c r="B151">
        <v>29.6</v>
      </c>
      <c r="C151">
        <f>+IFERROR(E151,1936.27/D151)*PaperPulpPrice[[#This Row],[Paper Pulp Price]]</f>
        <v>92.074612550986473</v>
      </c>
      <c r="D151">
        <f>+VLOOKUP(PaperPulpPrice[[#This Row],[DATE]],USD_serie_storica_mensileLit[#All],2,FALSE)</f>
        <v>622.46900000000005</v>
      </c>
      <c r="E151" t="e">
        <f>+VLOOKUP(PaperPulpPrice[[#This Row],[DATE]],USD_serie_storica_mensile[#All],2,FALSE)</f>
        <v>#N/A</v>
      </c>
    </row>
    <row r="152" spans="1:5" x14ac:dyDescent="0.35">
      <c r="A152" s="1">
        <v>26024</v>
      </c>
      <c r="B152">
        <v>29.7</v>
      </c>
      <c r="C152">
        <f>+IFERROR(E152,1936.27/D152)*PaperPulpPrice[[#This Row],[Paper Pulp Price]]</f>
        <v>92.427993969629568</v>
      </c>
      <c r="D152">
        <f>+VLOOKUP(PaperPulpPrice[[#This Row],[DATE]],USD_serie_storica_mensileLit[#All],2,FALSE)</f>
        <v>622.18399999999997</v>
      </c>
      <c r="E152" t="e">
        <f>+VLOOKUP(PaperPulpPrice[[#This Row],[DATE]],USD_serie_storica_mensile[#All],2,FALSE)</f>
        <v>#N/A</v>
      </c>
    </row>
    <row r="153" spans="1:5" x14ac:dyDescent="0.35">
      <c r="A153" s="1">
        <v>26054</v>
      </c>
      <c r="B153">
        <v>29.7</v>
      </c>
      <c r="C153">
        <f>+IFERROR(E153,1936.27/D153)*PaperPulpPrice[[#This Row],[Paper Pulp Price]]</f>
        <v>92.350365420655294</v>
      </c>
      <c r="D153">
        <f>+VLOOKUP(PaperPulpPrice[[#This Row],[DATE]],USD_serie_storica_mensileLit[#All],2,FALSE)</f>
        <v>622.70699999999999</v>
      </c>
      <c r="E153" t="e">
        <f>+VLOOKUP(PaperPulpPrice[[#This Row],[DATE]],USD_serie_storica_mensile[#All],2,FALSE)</f>
        <v>#N/A</v>
      </c>
    </row>
    <row r="154" spans="1:5" x14ac:dyDescent="0.35">
      <c r="A154" s="1">
        <v>26085</v>
      </c>
      <c r="B154">
        <v>29.7</v>
      </c>
      <c r="C154">
        <f>+IFERROR(E154,1936.27/D154)*PaperPulpPrice[[#This Row],[Paper Pulp Price]]</f>
        <v>92.073718574781694</v>
      </c>
      <c r="D154">
        <f>+VLOOKUP(PaperPulpPrice[[#This Row],[DATE]],USD_serie_storica_mensileLit[#All],2,FALSE)</f>
        <v>624.57799999999997</v>
      </c>
      <c r="E154" t="e">
        <f>+VLOOKUP(PaperPulpPrice[[#This Row],[DATE]],USD_serie_storica_mensile[#All],2,FALSE)</f>
        <v>#N/A</v>
      </c>
    </row>
    <row r="155" spans="1:5" x14ac:dyDescent="0.35">
      <c r="A155" s="1">
        <v>26115</v>
      </c>
      <c r="B155">
        <v>29.7</v>
      </c>
      <c r="C155">
        <f>+IFERROR(E155,1936.27/D155)*PaperPulpPrice[[#This Row],[Paper Pulp Price]]</f>
        <v>92.298487939305716</v>
      </c>
      <c r="D155">
        <f>+VLOOKUP(PaperPulpPrice[[#This Row],[DATE]],USD_serie_storica_mensileLit[#All],2,FALSE)</f>
        <v>623.05700000000002</v>
      </c>
      <c r="E155" t="e">
        <f>+VLOOKUP(PaperPulpPrice[[#This Row],[DATE]],USD_serie_storica_mensile[#All],2,FALSE)</f>
        <v>#N/A</v>
      </c>
    </row>
    <row r="156" spans="1:5" x14ac:dyDescent="0.35">
      <c r="A156" s="1">
        <v>26146</v>
      </c>
      <c r="B156">
        <v>29.7</v>
      </c>
      <c r="C156">
        <f>+IFERROR(E156,1936.27/D156)*PaperPulpPrice[[#This Row],[Paper Pulp Price]]</f>
        <v>92.88946733366393</v>
      </c>
      <c r="D156">
        <f>+VLOOKUP(PaperPulpPrice[[#This Row],[DATE]],USD_serie_storica_mensileLit[#All],2,FALSE)</f>
        <v>619.09299999999996</v>
      </c>
      <c r="E156" t="e">
        <f>+VLOOKUP(PaperPulpPrice[[#This Row],[DATE]],USD_serie_storica_mensile[#All],2,FALSE)</f>
        <v>#N/A</v>
      </c>
    </row>
    <row r="157" spans="1:5" x14ac:dyDescent="0.35">
      <c r="A157" s="1">
        <v>26177</v>
      </c>
      <c r="B157">
        <v>29.4</v>
      </c>
      <c r="C157">
        <f>+IFERROR(E157,1936.27/D157)*PaperPulpPrice[[#This Row],[Paper Pulp Price]]</f>
        <v>92.765425097651956</v>
      </c>
      <c r="D157">
        <f>+VLOOKUP(PaperPulpPrice[[#This Row],[DATE]],USD_serie_storica_mensileLit[#All],2,FALSE)</f>
        <v>613.65899999999999</v>
      </c>
      <c r="E157" t="e">
        <f>+VLOOKUP(PaperPulpPrice[[#This Row],[DATE]],USD_serie_storica_mensile[#All],2,FALSE)</f>
        <v>#N/A</v>
      </c>
    </row>
    <row r="158" spans="1:5" x14ac:dyDescent="0.35">
      <c r="A158" s="1">
        <v>26207</v>
      </c>
      <c r="B158">
        <v>29.4</v>
      </c>
      <c r="C158">
        <f>+IFERROR(E158,1936.27/D158)*PaperPulpPrice[[#This Row],[Paper Pulp Price]]</f>
        <v>92.986808189507315</v>
      </c>
      <c r="D158">
        <f>+VLOOKUP(PaperPulpPrice[[#This Row],[DATE]],USD_serie_storica_mensileLit[#All],2,FALSE)</f>
        <v>612.19799999999998</v>
      </c>
      <c r="E158" t="e">
        <f>+VLOOKUP(PaperPulpPrice[[#This Row],[DATE]],USD_serie_storica_mensile[#All],2,FALSE)</f>
        <v>#N/A</v>
      </c>
    </row>
    <row r="159" spans="1:5" x14ac:dyDescent="0.35">
      <c r="A159" s="1">
        <v>26238</v>
      </c>
      <c r="B159">
        <v>29.4</v>
      </c>
      <c r="C159">
        <f>+IFERROR(E159,1936.27/D159)*PaperPulpPrice[[#This Row],[Paper Pulp Price]]</f>
        <v>92.932615030487057</v>
      </c>
      <c r="D159">
        <f>+VLOOKUP(PaperPulpPrice[[#This Row],[DATE]],USD_serie_storica_mensileLit[#All],2,FALSE)</f>
        <v>612.55499999999995</v>
      </c>
      <c r="E159" t="e">
        <f>+VLOOKUP(PaperPulpPrice[[#This Row],[DATE]],USD_serie_storica_mensile[#All],2,FALSE)</f>
        <v>#N/A</v>
      </c>
    </row>
    <row r="160" spans="1:5" x14ac:dyDescent="0.35">
      <c r="A160" s="1">
        <v>26268</v>
      </c>
      <c r="B160">
        <v>29.4</v>
      </c>
      <c r="C160">
        <f>+IFERROR(E160,1936.27/D160)*PaperPulpPrice[[#This Row],[Paper Pulp Price]]</f>
        <v>94.76808875112161</v>
      </c>
      <c r="D160">
        <f>+VLOOKUP(PaperPulpPrice[[#This Row],[DATE]],USD_serie_storica_mensileLit[#All],2,FALSE)</f>
        <v>600.69100000000003</v>
      </c>
      <c r="E160" t="e">
        <f>+VLOOKUP(PaperPulpPrice[[#This Row],[DATE]],USD_serie_storica_mensile[#All],2,FALSE)</f>
        <v>#N/A</v>
      </c>
    </row>
    <row r="161" spans="1:5" x14ac:dyDescent="0.35">
      <c r="A161" s="1">
        <v>26299</v>
      </c>
      <c r="B161">
        <v>29.4</v>
      </c>
      <c r="C161">
        <f>+IFERROR(E161,1936.27/D161)*PaperPulpPrice[[#This Row],[Paper Pulp Price]]</f>
        <v>96.40133510805839</v>
      </c>
      <c r="D161">
        <f>+VLOOKUP(PaperPulpPrice[[#This Row],[DATE]],USD_serie_storica_mensileLit[#All],2,FALSE)</f>
        <v>590.51400000000001</v>
      </c>
      <c r="E161" t="e">
        <f>+VLOOKUP(PaperPulpPrice[[#This Row],[DATE]],USD_serie_storica_mensile[#All],2,FALSE)</f>
        <v>#N/A</v>
      </c>
    </row>
    <row r="162" spans="1:5" x14ac:dyDescent="0.35">
      <c r="A162" s="1">
        <v>26330</v>
      </c>
      <c r="B162">
        <v>29.4</v>
      </c>
      <c r="C162">
        <f>+IFERROR(E162,1936.27/D162)*PaperPulpPrice[[#This Row],[Paper Pulp Price]]</f>
        <v>97.00867220956448</v>
      </c>
      <c r="D162">
        <f>+VLOOKUP(PaperPulpPrice[[#This Row],[DATE]],USD_serie_storica_mensileLit[#All],2,FALSE)</f>
        <v>586.81700000000001</v>
      </c>
      <c r="E162" t="e">
        <f>+VLOOKUP(PaperPulpPrice[[#This Row],[DATE]],USD_serie_storica_mensile[#All],2,FALSE)</f>
        <v>#N/A</v>
      </c>
    </row>
    <row r="163" spans="1:5" x14ac:dyDescent="0.35">
      <c r="A163" s="1">
        <v>26359</v>
      </c>
      <c r="B163">
        <v>29.4</v>
      </c>
      <c r="C163">
        <f>+IFERROR(E163,1936.27/D163)*PaperPulpPrice[[#This Row],[Paper Pulp Price]]</f>
        <v>97.676642576234897</v>
      </c>
      <c r="D163">
        <f>+VLOOKUP(PaperPulpPrice[[#This Row],[DATE]],USD_serie_storica_mensileLit[#All],2,FALSE)</f>
        <v>582.80399999999997</v>
      </c>
      <c r="E163" t="e">
        <f>+VLOOKUP(PaperPulpPrice[[#This Row],[DATE]],USD_serie_storica_mensile[#All],2,FALSE)</f>
        <v>#N/A</v>
      </c>
    </row>
    <row r="164" spans="1:5" x14ac:dyDescent="0.35">
      <c r="A164" s="1">
        <v>26390</v>
      </c>
      <c r="B164">
        <v>29.4</v>
      </c>
      <c r="C164">
        <f>+IFERROR(E164,1936.27/D164)*PaperPulpPrice[[#This Row],[Paper Pulp Price]]</f>
        <v>97.555619534314587</v>
      </c>
      <c r="D164">
        <f>+VLOOKUP(PaperPulpPrice[[#This Row],[DATE]],USD_serie_storica_mensileLit[#All],2,FALSE)</f>
        <v>583.52700000000004</v>
      </c>
      <c r="E164" t="e">
        <f>+VLOOKUP(PaperPulpPrice[[#This Row],[DATE]],USD_serie_storica_mensile[#All],2,FALSE)</f>
        <v>#N/A</v>
      </c>
    </row>
    <row r="165" spans="1:5" x14ac:dyDescent="0.35">
      <c r="A165" s="1">
        <v>26420</v>
      </c>
      <c r="B165">
        <v>29.4</v>
      </c>
      <c r="C165">
        <f>+IFERROR(E165,1936.27/D165)*PaperPulpPrice[[#This Row],[Paper Pulp Price]]</f>
        <v>97.78973425179943</v>
      </c>
      <c r="D165">
        <f>+VLOOKUP(PaperPulpPrice[[#This Row],[DATE]],USD_serie_storica_mensileLit[#All],2,FALSE)</f>
        <v>582.13</v>
      </c>
      <c r="E165" t="e">
        <f>+VLOOKUP(PaperPulpPrice[[#This Row],[DATE]],USD_serie_storica_mensile[#All],2,FALSE)</f>
        <v>#N/A</v>
      </c>
    </row>
    <row r="166" spans="1:5" x14ac:dyDescent="0.35">
      <c r="A166" s="1">
        <v>26451</v>
      </c>
      <c r="B166">
        <v>29.4</v>
      </c>
      <c r="C166">
        <f>+IFERROR(E166,1936.27/D166)*PaperPulpPrice[[#This Row],[Paper Pulp Price]]</f>
        <v>98.000674841661834</v>
      </c>
      <c r="D166">
        <f>+VLOOKUP(PaperPulpPrice[[#This Row],[DATE]],USD_serie_storica_mensileLit[#All],2,FALSE)</f>
        <v>580.87699999999995</v>
      </c>
      <c r="E166" t="e">
        <f>+VLOOKUP(PaperPulpPrice[[#This Row],[DATE]],USD_serie_storica_mensile[#All],2,FALSE)</f>
        <v>#N/A</v>
      </c>
    </row>
    <row r="167" spans="1:5" x14ac:dyDescent="0.35">
      <c r="A167" s="1">
        <v>26481</v>
      </c>
      <c r="B167">
        <v>29.4</v>
      </c>
      <c r="C167">
        <f>+IFERROR(E167,1936.27/D167)*PaperPulpPrice[[#This Row],[Paper Pulp Price]]</f>
        <v>97.979084517344944</v>
      </c>
      <c r="D167">
        <f>+VLOOKUP(PaperPulpPrice[[#This Row],[DATE]],USD_serie_storica_mensileLit[#All],2,FALSE)</f>
        <v>581.005</v>
      </c>
      <c r="E167" t="e">
        <f>+VLOOKUP(PaperPulpPrice[[#This Row],[DATE]],USD_serie_storica_mensile[#All],2,FALSE)</f>
        <v>#N/A</v>
      </c>
    </row>
    <row r="168" spans="1:5" x14ac:dyDescent="0.35">
      <c r="A168" s="1">
        <v>26512</v>
      </c>
      <c r="B168">
        <v>29.4</v>
      </c>
      <c r="C168">
        <f>+IFERROR(E168,1936.27/D168)*PaperPulpPrice[[#This Row],[Paper Pulp Price]]</f>
        <v>97.936606354848209</v>
      </c>
      <c r="D168">
        <f>+VLOOKUP(PaperPulpPrice[[#This Row],[DATE]],USD_serie_storica_mensileLit[#All],2,FALSE)</f>
        <v>581.25699999999995</v>
      </c>
      <c r="E168" t="e">
        <f>+VLOOKUP(PaperPulpPrice[[#This Row],[DATE]],USD_serie_storica_mensile[#All],2,FALSE)</f>
        <v>#N/A</v>
      </c>
    </row>
    <row r="169" spans="1:5" x14ac:dyDescent="0.35">
      <c r="A169" s="1">
        <v>26543</v>
      </c>
      <c r="B169">
        <v>29.4</v>
      </c>
      <c r="C169">
        <f>+IFERROR(E169,1936.27/D169)*PaperPulpPrice[[#This Row],[Paper Pulp Price]]</f>
        <v>97.923128925218933</v>
      </c>
      <c r="D169">
        <f>+VLOOKUP(PaperPulpPrice[[#This Row],[DATE]],USD_serie_storica_mensileLit[#All],2,FALSE)</f>
        <v>581.33699999999999</v>
      </c>
      <c r="E169" t="e">
        <f>+VLOOKUP(PaperPulpPrice[[#This Row],[DATE]],USD_serie_storica_mensile[#All],2,FALSE)</f>
        <v>#N/A</v>
      </c>
    </row>
    <row r="170" spans="1:5" x14ac:dyDescent="0.35">
      <c r="A170" s="1">
        <v>26573</v>
      </c>
      <c r="B170">
        <v>29.4</v>
      </c>
      <c r="C170">
        <f>+IFERROR(E170,1936.27/D170)*PaperPulpPrice[[#This Row],[Paper Pulp Price]]</f>
        <v>97.616846805599153</v>
      </c>
      <c r="D170">
        <f>+VLOOKUP(PaperPulpPrice[[#This Row],[DATE]],USD_serie_storica_mensileLit[#All],2,FALSE)</f>
        <v>583.16099999999994</v>
      </c>
      <c r="E170" t="e">
        <f>+VLOOKUP(PaperPulpPrice[[#This Row],[DATE]],USD_serie_storica_mensile[#All],2,FALSE)</f>
        <v>#N/A</v>
      </c>
    </row>
    <row r="171" spans="1:5" x14ac:dyDescent="0.35">
      <c r="A171" s="1">
        <v>26604</v>
      </c>
      <c r="B171">
        <v>29.4</v>
      </c>
      <c r="C171">
        <f>+IFERROR(E171,1936.27/D171)*PaperPulpPrice[[#This Row],[Paper Pulp Price]]</f>
        <v>97.402386879860373</v>
      </c>
      <c r="D171">
        <f>+VLOOKUP(PaperPulpPrice[[#This Row],[DATE]],USD_serie_storica_mensileLit[#All],2,FALSE)</f>
        <v>584.44500000000005</v>
      </c>
      <c r="E171" t="e">
        <f>+VLOOKUP(PaperPulpPrice[[#This Row],[DATE]],USD_serie_storica_mensile[#All],2,FALSE)</f>
        <v>#N/A</v>
      </c>
    </row>
    <row r="172" spans="1:5" x14ac:dyDescent="0.35">
      <c r="A172" s="1">
        <v>26634</v>
      </c>
      <c r="B172">
        <v>29.4</v>
      </c>
      <c r="C172">
        <f>+IFERROR(E172,1936.27/D172)*PaperPulpPrice[[#This Row],[Paper Pulp Price]]</f>
        <v>97.630574930669766</v>
      </c>
      <c r="D172">
        <f>+VLOOKUP(PaperPulpPrice[[#This Row],[DATE]],USD_serie_storica_mensileLit[#All],2,FALSE)</f>
        <v>583.07899999999995</v>
      </c>
      <c r="E172" t="e">
        <f>+VLOOKUP(PaperPulpPrice[[#This Row],[DATE]],USD_serie_storica_mensile[#All],2,FALSE)</f>
        <v>#N/A</v>
      </c>
    </row>
    <row r="173" spans="1:5" x14ac:dyDescent="0.35">
      <c r="A173" s="1">
        <v>26665</v>
      </c>
      <c r="B173">
        <v>29.4</v>
      </c>
      <c r="C173">
        <f>+IFERROR(E173,1936.27/D173)*PaperPulpPrice[[#This Row],[Paper Pulp Price]]</f>
        <v>97.261764253617869</v>
      </c>
      <c r="D173">
        <f>+VLOOKUP(PaperPulpPrice[[#This Row],[DATE]],USD_serie_storica_mensileLit[#All],2,FALSE)</f>
        <v>585.29</v>
      </c>
      <c r="E173" t="e">
        <f>+VLOOKUP(PaperPulpPrice[[#This Row],[DATE]],USD_serie_storica_mensile[#All],2,FALSE)</f>
        <v>#N/A</v>
      </c>
    </row>
    <row r="174" spans="1:5" x14ac:dyDescent="0.35">
      <c r="A174" s="1">
        <v>26696</v>
      </c>
      <c r="B174">
        <v>29.4</v>
      </c>
      <c r="C174">
        <f>+IFERROR(E174,1936.27/D174)*PaperPulpPrice[[#This Row],[Paper Pulp Price]]</f>
        <v>99.056592742110894</v>
      </c>
      <c r="D174">
        <f>+VLOOKUP(PaperPulpPrice[[#This Row],[DATE]],USD_serie_storica_mensileLit[#All],2,FALSE)</f>
        <v>574.68499999999995</v>
      </c>
      <c r="E174" t="e">
        <f>+VLOOKUP(PaperPulpPrice[[#This Row],[DATE]],USD_serie_storica_mensile[#All],2,FALSE)</f>
        <v>#N/A</v>
      </c>
    </row>
    <row r="175" spans="1:5" x14ac:dyDescent="0.35">
      <c r="A175" s="1">
        <v>26724</v>
      </c>
      <c r="B175">
        <v>29.4</v>
      </c>
      <c r="C175">
        <f>+IFERROR(E175,1936.27/D175)*PaperPulpPrice[[#This Row],[Paper Pulp Price]]</f>
        <v>99.246732823788676</v>
      </c>
      <c r="D175">
        <f>+VLOOKUP(PaperPulpPrice[[#This Row],[DATE]],USD_serie_storica_mensileLit[#All],2,FALSE)</f>
        <v>573.58399999999995</v>
      </c>
      <c r="E175" t="e">
        <f>+VLOOKUP(PaperPulpPrice[[#This Row],[DATE]],USD_serie_storica_mensile[#All],2,FALSE)</f>
        <v>#N/A</v>
      </c>
    </row>
    <row r="176" spans="1:5" x14ac:dyDescent="0.35">
      <c r="A176" s="1">
        <v>26755</v>
      </c>
      <c r="B176">
        <v>32.200000000000003</v>
      </c>
      <c r="C176">
        <f>+IFERROR(E176,1936.27/D176)*PaperPulpPrice[[#This Row],[Paper Pulp Price]]</f>
        <v>105.85309098070643</v>
      </c>
      <c r="D176">
        <f>+VLOOKUP(PaperPulpPrice[[#This Row],[DATE]],USD_serie_storica_mensileLit[#All],2,FALSE)</f>
        <v>589.00400000000002</v>
      </c>
      <c r="E176" t="e">
        <f>+VLOOKUP(PaperPulpPrice[[#This Row],[DATE]],USD_serie_storica_mensile[#All],2,FALSE)</f>
        <v>#N/A</v>
      </c>
    </row>
    <row r="177" spans="1:5" x14ac:dyDescent="0.35">
      <c r="A177" s="1">
        <v>26785</v>
      </c>
      <c r="B177">
        <v>32.299999999999997</v>
      </c>
      <c r="C177">
        <f>+IFERROR(E177,1936.27/D177)*PaperPulpPrice[[#This Row],[Paper Pulp Price]]</f>
        <v>106.15551387592294</v>
      </c>
      <c r="D177">
        <f>+VLOOKUP(PaperPulpPrice[[#This Row],[DATE]],USD_serie_storica_mensileLit[#All],2,FALSE)</f>
        <v>589.15</v>
      </c>
      <c r="E177" t="e">
        <f>+VLOOKUP(PaperPulpPrice[[#This Row],[DATE]],USD_serie_storica_mensile[#All],2,FALSE)</f>
        <v>#N/A</v>
      </c>
    </row>
    <row r="178" spans="1:5" x14ac:dyDescent="0.35">
      <c r="A178" s="1">
        <v>26816</v>
      </c>
      <c r="B178">
        <v>32.299999999999997</v>
      </c>
      <c r="C178">
        <f>+IFERROR(E178,1936.27/D178)*PaperPulpPrice[[#This Row],[Paper Pulp Price]]</f>
        <v>104.81655203158832</v>
      </c>
      <c r="D178">
        <f>+VLOOKUP(PaperPulpPrice[[#This Row],[DATE]],USD_serie_storica_mensileLit[#All],2,FALSE)</f>
        <v>596.67600000000004</v>
      </c>
      <c r="E178" t="e">
        <f>+VLOOKUP(PaperPulpPrice[[#This Row],[DATE]],USD_serie_storica_mensile[#All],2,FALSE)</f>
        <v>#N/A</v>
      </c>
    </row>
    <row r="179" spans="1:5" x14ac:dyDescent="0.35">
      <c r="A179" s="1">
        <v>26846</v>
      </c>
      <c r="B179">
        <v>34.5</v>
      </c>
      <c r="C179">
        <f>+IFERROR(E179,1936.27/D179)*PaperPulpPrice[[#This Row],[Paper Pulp Price]]</f>
        <v>115.14232207155575</v>
      </c>
      <c r="D179">
        <f>+VLOOKUP(PaperPulpPrice[[#This Row],[DATE]],USD_serie_storica_mensileLit[#All],2,FALSE)</f>
        <v>580.16300000000001</v>
      </c>
      <c r="E179" t="e">
        <f>+VLOOKUP(PaperPulpPrice[[#This Row],[DATE]],USD_serie_storica_mensile[#All],2,FALSE)</f>
        <v>#N/A</v>
      </c>
    </row>
    <row r="180" spans="1:5" x14ac:dyDescent="0.35">
      <c r="A180" s="1">
        <v>26877</v>
      </c>
      <c r="B180">
        <v>35.200000000000003</v>
      </c>
      <c r="C180">
        <f>+IFERROR(E180,1936.27/D180)*PaperPulpPrice[[#This Row],[Paper Pulp Price]]</f>
        <v>118.88301770947257</v>
      </c>
      <c r="D180">
        <f>+VLOOKUP(PaperPulpPrice[[#This Row],[DATE]],USD_serie_storica_mensileLit[#All],2,FALSE)</f>
        <v>573.30899999999997</v>
      </c>
      <c r="E180" t="e">
        <f>+VLOOKUP(PaperPulpPrice[[#This Row],[DATE]],USD_serie_storica_mensile[#All],2,FALSE)</f>
        <v>#N/A</v>
      </c>
    </row>
    <row r="181" spans="1:5" x14ac:dyDescent="0.35">
      <c r="A181" s="1">
        <v>26908</v>
      </c>
      <c r="B181">
        <v>35.200000000000003</v>
      </c>
      <c r="C181">
        <f>+IFERROR(E181,1936.27/D181)*PaperPulpPrice[[#This Row],[Paper Pulp Price]]</f>
        <v>120.71551489002952</v>
      </c>
      <c r="D181">
        <f>+VLOOKUP(PaperPulpPrice[[#This Row],[DATE]],USD_serie_storica_mensileLit[#All],2,FALSE)</f>
        <v>564.60599999999999</v>
      </c>
      <c r="E181" t="e">
        <f>+VLOOKUP(PaperPulpPrice[[#This Row],[DATE]],USD_serie_storica_mensile[#All],2,FALSE)</f>
        <v>#N/A</v>
      </c>
    </row>
    <row r="182" spans="1:5" x14ac:dyDescent="0.35">
      <c r="A182" s="1">
        <v>26938</v>
      </c>
      <c r="B182">
        <v>38.4</v>
      </c>
      <c r="C182">
        <f>+IFERROR(E182,1936.27/D182)*PaperPulpPrice[[#This Row],[Paper Pulp Price]]</f>
        <v>131.41221425314333</v>
      </c>
      <c r="D182">
        <f>+VLOOKUP(PaperPulpPrice[[#This Row],[DATE]],USD_serie_storica_mensileLit[#All],2,FALSE)</f>
        <v>565.798</v>
      </c>
      <c r="E182" t="e">
        <f>+VLOOKUP(PaperPulpPrice[[#This Row],[DATE]],USD_serie_storica_mensile[#All],2,FALSE)</f>
        <v>#N/A</v>
      </c>
    </row>
    <row r="183" spans="1:5" x14ac:dyDescent="0.35">
      <c r="A183" s="1">
        <v>26969</v>
      </c>
      <c r="B183">
        <v>38.6</v>
      </c>
      <c r="C183">
        <f>+IFERROR(E183,1936.27/D183)*PaperPulpPrice[[#This Row],[Paper Pulp Price]]</f>
        <v>126.28502152623362</v>
      </c>
      <c r="D183">
        <f>+VLOOKUP(PaperPulpPrice[[#This Row],[DATE]],USD_serie_storica_mensileLit[#All],2,FALSE)</f>
        <v>591.83600000000001</v>
      </c>
      <c r="E183" t="e">
        <f>+VLOOKUP(PaperPulpPrice[[#This Row],[DATE]],USD_serie_storica_mensile[#All],2,FALSE)</f>
        <v>#N/A</v>
      </c>
    </row>
    <row r="184" spans="1:5" x14ac:dyDescent="0.35">
      <c r="A184" s="1">
        <v>26999</v>
      </c>
      <c r="B184">
        <v>39.4</v>
      </c>
      <c r="C184">
        <f>+IFERROR(E184,1936.27/D184)*PaperPulpPrice[[#This Row],[Paper Pulp Price]]</f>
        <v>125.70053599292153</v>
      </c>
      <c r="D184">
        <f>+VLOOKUP(PaperPulpPrice[[#This Row],[DATE]],USD_serie_storica_mensileLit[#All],2,FALSE)</f>
        <v>606.91099999999994</v>
      </c>
      <c r="E184" t="e">
        <f>+VLOOKUP(PaperPulpPrice[[#This Row],[DATE]],USD_serie_storica_mensile[#All],2,FALSE)</f>
        <v>#N/A</v>
      </c>
    </row>
    <row r="185" spans="1:5" x14ac:dyDescent="0.35">
      <c r="A185" s="1">
        <v>27030</v>
      </c>
      <c r="B185">
        <v>39.6</v>
      </c>
      <c r="C185">
        <f>+IFERROR(E185,1936.27/D185)*PaperPulpPrice[[#This Row],[Paper Pulp Price]]</f>
        <v>118.59958485044407</v>
      </c>
      <c r="D185">
        <f>+VLOOKUP(PaperPulpPrice[[#This Row],[DATE]],USD_serie_storica_mensileLit[#All],2,FALSE)</f>
        <v>646.51400000000001</v>
      </c>
      <c r="E185" t="e">
        <f>+VLOOKUP(PaperPulpPrice[[#This Row],[DATE]],USD_serie_storica_mensile[#All],2,FALSE)</f>
        <v>#N/A</v>
      </c>
    </row>
    <row r="186" spans="1:5" x14ac:dyDescent="0.35">
      <c r="A186" s="1">
        <v>27061</v>
      </c>
      <c r="B186">
        <v>39.6</v>
      </c>
      <c r="C186">
        <f>+IFERROR(E186,1936.27/D186)*PaperPulpPrice[[#This Row],[Paper Pulp Price]]</f>
        <v>117.32850816656924</v>
      </c>
      <c r="D186">
        <f>+VLOOKUP(PaperPulpPrice[[#This Row],[DATE]],USD_serie_storica_mensileLit[#All],2,FALSE)</f>
        <v>653.51800000000003</v>
      </c>
      <c r="E186" t="e">
        <f>+VLOOKUP(PaperPulpPrice[[#This Row],[DATE]],USD_serie_storica_mensile[#All],2,FALSE)</f>
        <v>#N/A</v>
      </c>
    </row>
    <row r="187" spans="1:5" x14ac:dyDescent="0.35">
      <c r="A187" s="1">
        <v>27089</v>
      </c>
      <c r="B187">
        <v>46.9</v>
      </c>
      <c r="C187">
        <f>+IFERROR(E187,1936.27/D187)*PaperPulpPrice[[#This Row],[Paper Pulp Price]]</f>
        <v>142.65683742557769</v>
      </c>
      <c r="D187">
        <f>+VLOOKUP(PaperPulpPrice[[#This Row],[DATE]],USD_serie_storica_mensileLit[#All],2,FALSE)</f>
        <v>636.57000000000005</v>
      </c>
      <c r="E187" t="e">
        <f>+VLOOKUP(PaperPulpPrice[[#This Row],[DATE]],USD_serie_storica_mensile[#All],2,FALSE)</f>
        <v>#N/A</v>
      </c>
    </row>
    <row r="188" spans="1:5" x14ac:dyDescent="0.35">
      <c r="A188" s="1">
        <v>27120</v>
      </c>
      <c r="B188">
        <v>51.9</v>
      </c>
      <c r="C188">
        <f>+IFERROR(E188,1936.27/D188)*PaperPulpPrice[[#This Row],[Paper Pulp Price]]</f>
        <v>158.30612730348867</v>
      </c>
      <c r="D188">
        <f>+VLOOKUP(PaperPulpPrice[[#This Row],[DATE]],USD_serie_storica_mensileLit[#All],2,FALSE)</f>
        <v>634.798</v>
      </c>
      <c r="E188" t="e">
        <f>+VLOOKUP(PaperPulpPrice[[#This Row],[DATE]],USD_serie_storica_mensile[#All],2,FALSE)</f>
        <v>#N/A</v>
      </c>
    </row>
    <row r="189" spans="1:5" x14ac:dyDescent="0.35">
      <c r="A189" s="1">
        <v>27150</v>
      </c>
      <c r="B189">
        <v>52.9</v>
      </c>
      <c r="C189">
        <f>+IFERROR(E189,1936.27/D189)*PaperPulpPrice[[#This Row],[Paper Pulp Price]]</f>
        <v>162.23910102891605</v>
      </c>
      <c r="D189">
        <f>+VLOOKUP(PaperPulpPrice[[#This Row],[DATE]],USD_serie_storica_mensileLit[#All],2,FALSE)</f>
        <v>631.34400000000005</v>
      </c>
      <c r="E189" t="e">
        <f>+VLOOKUP(PaperPulpPrice[[#This Row],[DATE]],USD_serie_storica_mensile[#All],2,FALSE)</f>
        <v>#N/A</v>
      </c>
    </row>
    <row r="190" spans="1:5" x14ac:dyDescent="0.35">
      <c r="A190" s="1">
        <v>27181</v>
      </c>
      <c r="B190">
        <v>54.3</v>
      </c>
      <c r="C190">
        <f>+IFERROR(E190,1936.27/D190)*PaperPulpPrice[[#This Row],[Paper Pulp Price]]</f>
        <v>161.959827163917</v>
      </c>
      <c r="D190">
        <f>+VLOOKUP(PaperPulpPrice[[#This Row],[DATE]],USD_serie_storica_mensileLit[#All],2,FALSE)</f>
        <v>649.16999999999996</v>
      </c>
      <c r="E190" t="e">
        <f>+VLOOKUP(PaperPulpPrice[[#This Row],[DATE]],USD_serie_storica_mensile[#All],2,FALSE)</f>
        <v>#N/A</v>
      </c>
    </row>
    <row r="191" spans="1:5" x14ac:dyDescent="0.35">
      <c r="A191" s="1">
        <v>27211</v>
      </c>
      <c r="B191">
        <v>65.2</v>
      </c>
      <c r="C191">
        <f>+IFERROR(E191,1936.27/D191)*PaperPulpPrice[[#This Row],[Paper Pulp Price]]</f>
        <v>196.08711130440184</v>
      </c>
      <c r="D191">
        <f>+VLOOKUP(PaperPulpPrice[[#This Row],[DATE]],USD_serie_storica_mensileLit[#All],2,FALSE)</f>
        <v>643.82000000000005</v>
      </c>
      <c r="E191" t="e">
        <f>+VLOOKUP(PaperPulpPrice[[#This Row],[DATE]],USD_serie_storica_mensile[#All],2,FALSE)</f>
        <v>#N/A</v>
      </c>
    </row>
    <row r="192" spans="1:5" x14ac:dyDescent="0.35">
      <c r="A192" s="1">
        <v>27242</v>
      </c>
      <c r="B192">
        <v>66.5</v>
      </c>
      <c r="C192">
        <f>+IFERROR(E192,1936.27/D192)*PaperPulpPrice[[#This Row],[Paper Pulp Price]]</f>
        <v>196.67561998619198</v>
      </c>
      <c r="D192">
        <f>+VLOOKUP(PaperPulpPrice[[#This Row],[DATE]],USD_serie_storica_mensileLit[#All],2,FALSE)</f>
        <v>654.69200000000001</v>
      </c>
      <c r="E192" t="e">
        <f>+VLOOKUP(PaperPulpPrice[[#This Row],[DATE]],USD_serie_storica_mensile[#All],2,FALSE)</f>
        <v>#N/A</v>
      </c>
    </row>
    <row r="193" spans="1:5" x14ac:dyDescent="0.35">
      <c r="A193" s="1">
        <v>27273</v>
      </c>
      <c r="B193">
        <v>67.099999999999994</v>
      </c>
      <c r="C193">
        <f>+IFERROR(E193,1936.27/D193)*PaperPulpPrice[[#This Row],[Paper Pulp Price]]</f>
        <v>196.34065610237468</v>
      </c>
      <c r="D193">
        <f>+VLOOKUP(PaperPulpPrice[[#This Row],[DATE]],USD_serie_storica_mensileLit[#All],2,FALSE)</f>
        <v>661.726</v>
      </c>
      <c r="E193" t="e">
        <f>+VLOOKUP(PaperPulpPrice[[#This Row],[DATE]],USD_serie_storica_mensile[#All],2,FALSE)</f>
        <v>#N/A</v>
      </c>
    </row>
    <row r="194" spans="1:5" x14ac:dyDescent="0.35">
      <c r="A194" s="1">
        <v>27303</v>
      </c>
      <c r="B194">
        <v>67.900000000000006</v>
      </c>
      <c r="C194">
        <f>+IFERROR(E194,1936.27/D194)*PaperPulpPrice[[#This Row],[Paper Pulp Price]]</f>
        <v>197.19125369154094</v>
      </c>
      <c r="D194">
        <f>+VLOOKUP(PaperPulpPrice[[#This Row],[DATE]],USD_serie_storica_mensileLit[#All],2,FALSE)</f>
        <v>666.72699999999998</v>
      </c>
      <c r="E194" t="e">
        <f>+VLOOKUP(PaperPulpPrice[[#This Row],[DATE]],USD_serie_storica_mensile[#All],2,FALSE)</f>
        <v>#N/A</v>
      </c>
    </row>
    <row r="195" spans="1:5" x14ac:dyDescent="0.35">
      <c r="A195" s="1">
        <v>27334</v>
      </c>
      <c r="B195">
        <v>68.5</v>
      </c>
      <c r="C195">
        <f>+IFERROR(E195,1936.27/D195)*PaperPulpPrice[[#This Row],[Paper Pulp Price]]</f>
        <v>199.16704207248034</v>
      </c>
      <c r="D195">
        <f>+VLOOKUP(PaperPulpPrice[[#This Row],[DATE]],USD_serie_storica_mensileLit[#All],2,FALSE)</f>
        <v>665.94600000000003</v>
      </c>
      <c r="E195" t="e">
        <f>+VLOOKUP(PaperPulpPrice[[#This Row],[DATE]],USD_serie_storica_mensile[#All],2,FALSE)</f>
        <v>#N/A</v>
      </c>
    </row>
    <row r="196" spans="1:5" x14ac:dyDescent="0.35">
      <c r="A196" s="1">
        <v>27364</v>
      </c>
      <c r="B196">
        <v>69.3</v>
      </c>
      <c r="C196">
        <f>+IFERROR(E196,1936.27/D196)*PaperPulpPrice[[#This Row],[Paper Pulp Price]]</f>
        <v>203.64992646757514</v>
      </c>
      <c r="D196">
        <f>+VLOOKUP(PaperPulpPrice[[#This Row],[DATE]],USD_serie_storica_mensileLit[#All],2,FALSE)</f>
        <v>658.89300000000003</v>
      </c>
      <c r="E196" t="e">
        <f>+VLOOKUP(PaperPulpPrice[[#This Row],[DATE]],USD_serie_storica_mensile[#All],2,FALSE)</f>
        <v>#N/A</v>
      </c>
    </row>
    <row r="197" spans="1:5" x14ac:dyDescent="0.35">
      <c r="A197" s="1">
        <v>27395</v>
      </c>
      <c r="B197">
        <v>74.5</v>
      </c>
      <c r="C197">
        <f>+IFERROR(E197,1936.27/D197)*PaperPulpPrice[[#This Row],[Paper Pulp Price]]</f>
        <v>223.86361202715813</v>
      </c>
      <c r="D197">
        <f>+VLOOKUP(PaperPulpPrice[[#This Row],[DATE]],USD_serie_storica_mensileLit[#All],2,FALSE)</f>
        <v>644.375</v>
      </c>
      <c r="E197" t="e">
        <f>+VLOOKUP(PaperPulpPrice[[#This Row],[DATE]],USD_serie_storica_mensile[#All],2,FALSE)</f>
        <v>#N/A</v>
      </c>
    </row>
    <row r="198" spans="1:5" x14ac:dyDescent="0.35">
      <c r="A198" s="1">
        <v>27426</v>
      </c>
      <c r="B198">
        <v>74.5</v>
      </c>
      <c r="C198">
        <f>+IFERROR(E198,1936.27/D198)*PaperPulpPrice[[#This Row],[Paper Pulp Price]]</f>
        <v>226.18912583300664</v>
      </c>
      <c r="D198">
        <f>+VLOOKUP(PaperPulpPrice[[#This Row],[DATE]],USD_serie_storica_mensileLit[#All],2,FALSE)</f>
        <v>637.75</v>
      </c>
      <c r="E198" t="e">
        <f>+VLOOKUP(PaperPulpPrice[[#This Row],[DATE]],USD_serie_storica_mensile[#All],2,FALSE)</f>
        <v>#N/A</v>
      </c>
    </row>
    <row r="199" spans="1:5" x14ac:dyDescent="0.35">
      <c r="A199" s="1">
        <v>27454</v>
      </c>
      <c r="B199">
        <v>75.099999999999994</v>
      </c>
      <c r="C199">
        <f>+IFERROR(E199,1936.27/D199)*PaperPulpPrice[[#This Row],[Paper Pulp Price]]</f>
        <v>230.43673736522163</v>
      </c>
      <c r="D199">
        <f>+VLOOKUP(PaperPulpPrice[[#This Row],[DATE]],USD_serie_storica_mensileLit[#All],2,FALSE)</f>
        <v>631.03599999999994</v>
      </c>
      <c r="E199" t="e">
        <f>+VLOOKUP(PaperPulpPrice[[#This Row],[DATE]],USD_serie_storica_mensile[#All],2,FALSE)</f>
        <v>#N/A</v>
      </c>
    </row>
    <row r="200" spans="1:5" x14ac:dyDescent="0.35">
      <c r="A200" s="1">
        <v>27485</v>
      </c>
      <c r="B200">
        <v>75</v>
      </c>
      <c r="C200">
        <f>+IFERROR(E200,1936.27/D200)*PaperPulpPrice[[#This Row],[Paper Pulp Price]]</f>
        <v>229.20043560949819</v>
      </c>
      <c r="D200">
        <f>+VLOOKUP(PaperPulpPrice[[#This Row],[DATE]],USD_serie_storica_mensileLit[#All],2,FALSE)</f>
        <v>633.59500000000003</v>
      </c>
      <c r="E200" t="e">
        <f>+VLOOKUP(PaperPulpPrice[[#This Row],[DATE]],USD_serie_storica_mensile[#All],2,FALSE)</f>
        <v>#N/A</v>
      </c>
    </row>
    <row r="201" spans="1:5" x14ac:dyDescent="0.35">
      <c r="A201" s="1">
        <v>27515</v>
      </c>
      <c r="B201">
        <v>75</v>
      </c>
      <c r="C201">
        <f>+IFERROR(E201,1936.27/D201)*PaperPulpPrice[[#This Row],[Paper Pulp Price]]</f>
        <v>231.67442795403534</v>
      </c>
      <c r="D201">
        <f>+VLOOKUP(PaperPulpPrice[[#This Row],[DATE]],USD_serie_storica_mensileLit[#All],2,FALSE)</f>
        <v>626.82899999999995</v>
      </c>
      <c r="E201" t="e">
        <f>+VLOOKUP(PaperPulpPrice[[#This Row],[DATE]],USD_serie_storica_mensile[#All],2,FALSE)</f>
        <v>#N/A</v>
      </c>
    </row>
    <row r="202" spans="1:5" x14ac:dyDescent="0.35">
      <c r="A202" s="1">
        <v>27546</v>
      </c>
      <c r="B202">
        <v>74.5</v>
      </c>
      <c r="C202">
        <f>+IFERROR(E202,1936.27/D202)*PaperPulpPrice[[#This Row],[Paper Pulp Price]]</f>
        <v>230.64728191959682</v>
      </c>
      <c r="D202">
        <f>+VLOOKUP(PaperPulpPrice[[#This Row],[DATE]],USD_serie_storica_mensileLit[#All],2,FALSE)</f>
        <v>625.423</v>
      </c>
      <c r="E202" t="e">
        <f>+VLOOKUP(PaperPulpPrice[[#This Row],[DATE]],USD_serie_storica_mensile[#All],2,FALSE)</f>
        <v>#N/A</v>
      </c>
    </row>
    <row r="203" spans="1:5" x14ac:dyDescent="0.35">
      <c r="A203" s="1">
        <v>27576</v>
      </c>
      <c r="B203">
        <v>74.8</v>
      </c>
      <c r="C203">
        <f>+IFERROR(E203,1936.27/D203)*PaperPulpPrice[[#This Row],[Paper Pulp Price]]</f>
        <v>223.17157491186114</v>
      </c>
      <c r="D203">
        <f>+VLOOKUP(PaperPulpPrice[[#This Row],[DATE]],USD_serie_storica_mensileLit[#All],2,FALSE)</f>
        <v>648.976</v>
      </c>
      <c r="E203" t="e">
        <f>+VLOOKUP(PaperPulpPrice[[#This Row],[DATE]],USD_serie_storica_mensile[#All],2,FALSE)</f>
        <v>#N/A</v>
      </c>
    </row>
    <row r="204" spans="1:5" x14ac:dyDescent="0.35">
      <c r="A204" s="1">
        <v>27607</v>
      </c>
      <c r="B204">
        <v>74.8</v>
      </c>
      <c r="C204">
        <f>+IFERROR(E204,1936.27/D204)*PaperPulpPrice[[#This Row],[Paper Pulp Price]]</f>
        <v>216.79801213971905</v>
      </c>
      <c r="D204">
        <f>+VLOOKUP(PaperPulpPrice[[#This Row],[DATE]],USD_serie_storica_mensileLit[#All],2,FALSE)</f>
        <v>668.05499999999995</v>
      </c>
      <c r="E204" t="e">
        <f>+VLOOKUP(PaperPulpPrice[[#This Row],[DATE]],USD_serie_storica_mensile[#All],2,FALSE)</f>
        <v>#N/A</v>
      </c>
    </row>
    <row r="205" spans="1:5" x14ac:dyDescent="0.35">
      <c r="A205" s="1">
        <v>27638</v>
      </c>
      <c r="B205">
        <v>74.7</v>
      </c>
      <c r="C205">
        <f>+IFERROR(E205,1936.27/D205)*PaperPulpPrice[[#This Row],[Paper Pulp Price]]</f>
        <v>213.42463483481802</v>
      </c>
      <c r="D205">
        <f>+VLOOKUP(PaperPulpPrice[[#This Row],[DATE]],USD_serie_storica_mensileLit[#All],2,FALSE)</f>
        <v>677.70699999999999</v>
      </c>
      <c r="E205" t="e">
        <f>+VLOOKUP(PaperPulpPrice[[#This Row],[DATE]],USD_serie_storica_mensile[#All],2,FALSE)</f>
        <v>#N/A</v>
      </c>
    </row>
    <row r="206" spans="1:5" x14ac:dyDescent="0.35">
      <c r="A206" s="1">
        <v>27668</v>
      </c>
      <c r="B206">
        <v>74.7</v>
      </c>
      <c r="C206">
        <f>+IFERROR(E206,1936.27/D206)*PaperPulpPrice[[#This Row],[Paper Pulp Price]]</f>
        <v>213.28049810886733</v>
      </c>
      <c r="D206">
        <f>+VLOOKUP(PaperPulpPrice[[#This Row],[DATE]],USD_serie_storica_mensileLit[#All],2,FALSE)</f>
        <v>678.16499999999996</v>
      </c>
      <c r="E206" t="e">
        <f>+VLOOKUP(PaperPulpPrice[[#This Row],[DATE]],USD_serie_storica_mensile[#All],2,FALSE)</f>
        <v>#N/A</v>
      </c>
    </row>
    <row r="207" spans="1:5" x14ac:dyDescent="0.35">
      <c r="A207" s="1">
        <v>27699</v>
      </c>
      <c r="B207">
        <v>74.7</v>
      </c>
      <c r="C207">
        <f>+IFERROR(E207,1936.27/D207)*PaperPulpPrice[[#This Row],[Paper Pulp Price]]</f>
        <v>213.05994988709131</v>
      </c>
      <c r="D207">
        <f>+VLOOKUP(PaperPulpPrice[[#This Row],[DATE]],USD_serie_storica_mensileLit[#All],2,FALSE)</f>
        <v>678.86699999999996</v>
      </c>
      <c r="E207" t="e">
        <f>+VLOOKUP(PaperPulpPrice[[#This Row],[DATE]],USD_serie_storica_mensile[#All],2,FALSE)</f>
        <v>#N/A</v>
      </c>
    </row>
    <row r="208" spans="1:5" x14ac:dyDescent="0.35">
      <c r="A208" s="1">
        <v>27729</v>
      </c>
      <c r="B208">
        <v>74.8</v>
      </c>
      <c r="C208">
        <f>+IFERROR(E208,1936.27/D208)*PaperPulpPrice[[#This Row],[Paper Pulp Price]]</f>
        <v>212.04547397764071</v>
      </c>
      <c r="D208">
        <f>+VLOOKUP(PaperPulpPrice[[#This Row],[DATE]],USD_serie_storica_mensileLit[#All],2,FALSE)</f>
        <v>683.02800000000002</v>
      </c>
      <c r="E208" t="e">
        <f>+VLOOKUP(PaperPulpPrice[[#This Row],[DATE]],USD_serie_storica_mensile[#All],2,FALSE)</f>
        <v>#N/A</v>
      </c>
    </row>
    <row r="209" spans="1:5" x14ac:dyDescent="0.35">
      <c r="A209" s="1">
        <v>27760</v>
      </c>
      <c r="B209">
        <v>75.5</v>
      </c>
      <c r="C209">
        <f>+IFERROR(E209,1936.27/D209)*PaperPulpPrice[[#This Row],[Paper Pulp Price]]</f>
        <v>208.06535792362172</v>
      </c>
      <c r="D209">
        <f>+VLOOKUP(PaperPulpPrice[[#This Row],[DATE]],USD_serie_storica_mensileLit[#All],2,FALSE)</f>
        <v>702.60799999999995</v>
      </c>
      <c r="E209" t="e">
        <f>+VLOOKUP(PaperPulpPrice[[#This Row],[DATE]],USD_serie_storica_mensile[#All],2,FALSE)</f>
        <v>#N/A</v>
      </c>
    </row>
    <row r="210" spans="1:5" x14ac:dyDescent="0.35">
      <c r="A210" s="1">
        <v>27791</v>
      </c>
      <c r="B210">
        <v>75.8</v>
      </c>
      <c r="C210">
        <f>+IFERROR(E210,1936.27/D210)*PaperPulpPrice[[#This Row],[Paper Pulp Price]]</f>
        <v>191.49079138267558</v>
      </c>
      <c r="D210">
        <f>+VLOOKUP(PaperPulpPrice[[#This Row],[DATE]],USD_serie_storica_mensileLit[#All],2,FALSE)</f>
        <v>766.45600000000002</v>
      </c>
      <c r="E210" t="e">
        <f>+VLOOKUP(PaperPulpPrice[[#This Row],[DATE]],USD_serie_storica_mensile[#All],2,FALSE)</f>
        <v>#N/A</v>
      </c>
    </row>
    <row r="211" spans="1:5" x14ac:dyDescent="0.35">
      <c r="A211" s="1">
        <v>27820</v>
      </c>
      <c r="B211">
        <v>75.8</v>
      </c>
      <c r="C211">
        <f>+IFERROR(E211,1936.27/D211)*PaperPulpPrice[[#This Row],[Paper Pulp Price]]</f>
        <v>178.02729919215935</v>
      </c>
      <c r="D211">
        <f>+VLOOKUP(PaperPulpPrice[[#This Row],[DATE]],USD_serie_storica_mensileLit[#All],2,FALSE)</f>
        <v>824.42</v>
      </c>
      <c r="E211" t="e">
        <f>+VLOOKUP(PaperPulpPrice[[#This Row],[DATE]],USD_serie_storica_mensile[#All],2,FALSE)</f>
        <v>#N/A</v>
      </c>
    </row>
    <row r="212" spans="1:5" x14ac:dyDescent="0.35">
      <c r="A212" s="1">
        <v>27851</v>
      </c>
      <c r="B212">
        <v>75.8</v>
      </c>
      <c r="C212">
        <f>+IFERROR(E212,1936.27/D212)*PaperPulpPrice[[#This Row],[Paper Pulp Price]]</f>
        <v>166.94109203246703</v>
      </c>
      <c r="D212">
        <f>+VLOOKUP(PaperPulpPrice[[#This Row],[DATE]],USD_serie_storica_mensileLit[#All],2,FALSE)</f>
        <v>879.16800000000001</v>
      </c>
      <c r="E212" t="e">
        <f>+VLOOKUP(PaperPulpPrice[[#This Row],[DATE]],USD_serie_storica_mensile[#All],2,FALSE)</f>
        <v>#N/A</v>
      </c>
    </row>
    <row r="213" spans="1:5" x14ac:dyDescent="0.35">
      <c r="A213" s="1">
        <v>27881</v>
      </c>
      <c r="B213">
        <v>75.400000000000006</v>
      </c>
      <c r="C213">
        <f>+IFERROR(E213,1936.27/D213)*PaperPulpPrice[[#This Row],[Paper Pulp Price]]</f>
        <v>170.3411004663547</v>
      </c>
      <c r="D213">
        <f>+VLOOKUP(PaperPulpPrice[[#This Row],[DATE]],USD_serie_storica_mensileLit[#All],2,FALSE)</f>
        <v>857.07299999999998</v>
      </c>
      <c r="E213" t="e">
        <f>+VLOOKUP(PaperPulpPrice[[#This Row],[DATE]],USD_serie_storica_mensile[#All],2,FALSE)</f>
        <v>#N/A</v>
      </c>
    </row>
    <row r="214" spans="1:5" x14ac:dyDescent="0.35">
      <c r="A214" s="1">
        <v>27912</v>
      </c>
      <c r="B214">
        <v>75.400000000000006</v>
      </c>
      <c r="C214">
        <f>+IFERROR(E214,1936.27/D214)*PaperPulpPrice[[#This Row],[Paper Pulp Price]]</f>
        <v>171.94849133336709</v>
      </c>
      <c r="D214">
        <f>+VLOOKUP(PaperPulpPrice[[#This Row],[DATE]],USD_serie_storica_mensileLit[#All],2,FALSE)</f>
        <v>849.06100000000004</v>
      </c>
      <c r="E214" t="e">
        <f>+VLOOKUP(PaperPulpPrice[[#This Row],[DATE]],USD_serie_storica_mensile[#All],2,FALSE)</f>
        <v>#N/A</v>
      </c>
    </row>
    <row r="215" spans="1:5" x14ac:dyDescent="0.35">
      <c r="A215" s="1">
        <v>27942</v>
      </c>
      <c r="B215">
        <v>75.400000000000006</v>
      </c>
      <c r="C215">
        <f>+IFERROR(E215,1936.27/D215)*PaperPulpPrice[[#This Row],[Paper Pulp Price]]</f>
        <v>174.39810544296918</v>
      </c>
      <c r="D215">
        <f>+VLOOKUP(PaperPulpPrice[[#This Row],[DATE]],USD_serie_storica_mensileLit[#All],2,FALSE)</f>
        <v>837.13499999999999</v>
      </c>
      <c r="E215" t="e">
        <f>+VLOOKUP(PaperPulpPrice[[#This Row],[DATE]],USD_serie_storica_mensile[#All],2,FALSE)</f>
        <v>#N/A</v>
      </c>
    </row>
    <row r="216" spans="1:5" x14ac:dyDescent="0.35">
      <c r="A216" s="1">
        <v>27973</v>
      </c>
      <c r="B216">
        <v>75.3</v>
      </c>
      <c r="C216">
        <f>+IFERROR(E216,1936.27/D216)*PaperPulpPrice[[#This Row],[Paper Pulp Price]]</f>
        <v>174.1158506293439</v>
      </c>
      <c r="D216">
        <f>+VLOOKUP(PaperPulpPrice[[#This Row],[DATE]],USD_serie_storica_mensileLit[#All],2,FALSE)</f>
        <v>837.38</v>
      </c>
      <c r="E216" t="e">
        <f>+VLOOKUP(PaperPulpPrice[[#This Row],[DATE]],USD_serie_storica_mensile[#All],2,FALSE)</f>
        <v>#N/A</v>
      </c>
    </row>
    <row r="217" spans="1:5" x14ac:dyDescent="0.35">
      <c r="A217" s="1">
        <v>28004</v>
      </c>
      <c r="B217">
        <v>75.2</v>
      </c>
      <c r="C217">
        <f>+IFERROR(E217,1936.27/D217)*PaperPulpPrice[[#This Row],[Paper Pulp Price]]</f>
        <v>172.48517959567576</v>
      </c>
      <c r="D217">
        <f>+VLOOKUP(PaperPulpPrice[[#This Row],[DATE]],USD_serie_storica_mensileLit[#All],2,FALSE)</f>
        <v>844.17399999999998</v>
      </c>
      <c r="E217" t="e">
        <f>+VLOOKUP(PaperPulpPrice[[#This Row],[DATE]],USD_serie_storica_mensile[#All],2,FALSE)</f>
        <v>#N/A</v>
      </c>
    </row>
    <row r="218" spans="1:5" x14ac:dyDescent="0.35">
      <c r="A218" s="1">
        <v>28034</v>
      </c>
      <c r="B218">
        <v>75.2</v>
      </c>
      <c r="C218">
        <f>+IFERROR(E218,1936.27/D218)*PaperPulpPrice[[#This Row],[Paper Pulp Price]]</f>
        <v>170.28663517617795</v>
      </c>
      <c r="D218">
        <f>+VLOOKUP(PaperPulpPrice[[#This Row],[DATE]],USD_serie_storica_mensileLit[#All],2,FALSE)</f>
        <v>855.07299999999998</v>
      </c>
      <c r="E218" t="e">
        <f>+VLOOKUP(PaperPulpPrice[[#This Row],[DATE]],USD_serie_storica_mensile[#All],2,FALSE)</f>
        <v>#N/A</v>
      </c>
    </row>
    <row r="219" spans="1:5" x14ac:dyDescent="0.35">
      <c r="A219" s="1">
        <v>28065</v>
      </c>
      <c r="B219">
        <v>75.2</v>
      </c>
      <c r="C219">
        <f>+IFERROR(E219,1936.27/D219)*PaperPulpPrice[[#This Row],[Paper Pulp Price]]</f>
        <v>168.24193237161523</v>
      </c>
      <c r="D219">
        <f>+VLOOKUP(PaperPulpPrice[[#This Row],[DATE]],USD_serie_storica_mensileLit[#All],2,FALSE)</f>
        <v>865.46500000000003</v>
      </c>
      <c r="E219" t="e">
        <f>+VLOOKUP(PaperPulpPrice[[#This Row],[DATE]],USD_serie_storica_mensile[#All],2,FALSE)</f>
        <v>#N/A</v>
      </c>
    </row>
    <row r="220" spans="1:5" x14ac:dyDescent="0.35">
      <c r="A220" s="1">
        <v>28095</v>
      </c>
      <c r="B220">
        <v>75.2</v>
      </c>
      <c r="C220">
        <f>+IFERROR(E220,1936.27/D220)*PaperPulpPrice[[#This Row],[Paper Pulp Price]]</f>
        <v>167.82676007312074</v>
      </c>
      <c r="D220">
        <f>+VLOOKUP(PaperPulpPrice[[#This Row],[DATE]],USD_serie_storica_mensileLit[#All],2,FALSE)</f>
        <v>867.60599999999999</v>
      </c>
      <c r="E220" t="e">
        <f>+VLOOKUP(PaperPulpPrice[[#This Row],[DATE]],USD_serie_storica_mensile[#All],2,FALSE)</f>
        <v>#N/A</v>
      </c>
    </row>
    <row r="221" spans="1:5" x14ac:dyDescent="0.35">
      <c r="A221" s="1">
        <v>28126</v>
      </c>
      <c r="B221">
        <v>75</v>
      </c>
      <c r="C221">
        <f>+IFERROR(E221,1936.27/D221)*PaperPulpPrice[[#This Row],[Paper Pulp Price]]</f>
        <v>165.17485961525992</v>
      </c>
      <c r="D221">
        <f>+VLOOKUP(PaperPulpPrice[[#This Row],[DATE]],USD_serie_storica_mensileLit[#All],2,FALSE)</f>
        <v>879.19100000000003</v>
      </c>
      <c r="E221" t="e">
        <f>+VLOOKUP(PaperPulpPrice[[#This Row],[DATE]],USD_serie_storica_mensile[#All],2,FALSE)</f>
        <v>#N/A</v>
      </c>
    </row>
    <row r="222" spans="1:5" x14ac:dyDescent="0.35">
      <c r="A222" s="1">
        <v>28157</v>
      </c>
      <c r="B222">
        <v>74.900000000000006</v>
      </c>
      <c r="C222">
        <f>+IFERROR(E222,1936.27/D222)*PaperPulpPrice[[#This Row],[Paper Pulp Price]]</f>
        <v>164.35325042384022</v>
      </c>
      <c r="D222">
        <f>+VLOOKUP(PaperPulpPrice[[#This Row],[DATE]],USD_serie_storica_mensileLit[#All],2,FALSE)</f>
        <v>882.40800000000002</v>
      </c>
      <c r="E222" t="e">
        <f>+VLOOKUP(PaperPulpPrice[[#This Row],[DATE]],USD_serie_storica_mensile[#All],2,FALSE)</f>
        <v>#N/A</v>
      </c>
    </row>
    <row r="223" spans="1:5" x14ac:dyDescent="0.35">
      <c r="A223" s="1">
        <v>28185</v>
      </c>
      <c r="B223">
        <v>74.900000000000006</v>
      </c>
      <c r="C223">
        <f>+IFERROR(E223,1936.27/D223)*PaperPulpPrice[[#This Row],[Paper Pulp Price]]</f>
        <v>163.63669731188619</v>
      </c>
      <c r="D223">
        <f>+VLOOKUP(PaperPulpPrice[[#This Row],[DATE]],USD_serie_storica_mensileLit[#All],2,FALSE)</f>
        <v>886.27200000000005</v>
      </c>
      <c r="E223" t="e">
        <f>+VLOOKUP(PaperPulpPrice[[#This Row],[DATE]],USD_serie_storica_mensile[#All],2,FALSE)</f>
        <v>#N/A</v>
      </c>
    </row>
    <row r="224" spans="1:5" x14ac:dyDescent="0.35">
      <c r="A224" s="1">
        <v>28216</v>
      </c>
      <c r="B224">
        <v>75.5</v>
      </c>
      <c r="C224">
        <f>+IFERROR(E224,1936.27/D224)*PaperPulpPrice[[#This Row],[Paper Pulp Price]]</f>
        <v>164.77166265788117</v>
      </c>
      <c r="D224">
        <f>+VLOOKUP(PaperPulpPrice[[#This Row],[DATE]],USD_serie_storica_mensileLit[#All],2,FALSE)</f>
        <v>887.21799999999996</v>
      </c>
      <c r="E224" t="e">
        <f>+VLOOKUP(PaperPulpPrice[[#This Row],[DATE]],USD_serie_storica_mensile[#All],2,FALSE)</f>
        <v>#N/A</v>
      </c>
    </row>
    <row r="225" spans="1:5" x14ac:dyDescent="0.35">
      <c r="A225" s="1">
        <v>28246</v>
      </c>
      <c r="B225">
        <v>75.5</v>
      </c>
      <c r="C225">
        <f>+IFERROR(E225,1936.27/D225)*PaperPulpPrice[[#This Row],[Paper Pulp Price]]</f>
        <v>164.95535583313585</v>
      </c>
      <c r="D225">
        <f>+VLOOKUP(PaperPulpPrice[[#This Row],[DATE]],USD_serie_storica_mensileLit[#All],2,FALSE)</f>
        <v>886.23</v>
      </c>
      <c r="E225" t="e">
        <f>+VLOOKUP(PaperPulpPrice[[#This Row],[DATE]],USD_serie_storica_mensile[#All],2,FALSE)</f>
        <v>#N/A</v>
      </c>
    </row>
    <row r="226" spans="1:5" x14ac:dyDescent="0.35">
      <c r="A226" s="1">
        <v>28277</v>
      </c>
      <c r="B226">
        <v>75.400000000000006</v>
      </c>
      <c r="C226">
        <f>+IFERROR(E226,1936.27/D226)*PaperPulpPrice[[#This Row],[Paper Pulp Price]]</f>
        <v>164.93973608694671</v>
      </c>
      <c r="D226">
        <f>+VLOOKUP(PaperPulpPrice[[#This Row],[DATE]],USD_serie_storica_mensileLit[#All],2,FALSE)</f>
        <v>885.14</v>
      </c>
      <c r="E226" t="e">
        <f>+VLOOKUP(PaperPulpPrice[[#This Row],[DATE]],USD_serie_storica_mensile[#All],2,FALSE)</f>
        <v>#N/A</v>
      </c>
    </row>
    <row r="227" spans="1:5" x14ac:dyDescent="0.35">
      <c r="A227" s="1">
        <v>28307</v>
      </c>
      <c r="B227">
        <v>75.400000000000006</v>
      </c>
      <c r="C227">
        <f>+IFERROR(E227,1936.27/D227)*PaperPulpPrice[[#This Row],[Paper Pulp Price]]</f>
        <v>165.44008983946071</v>
      </c>
      <c r="D227">
        <f>+VLOOKUP(PaperPulpPrice[[#This Row],[DATE]],USD_serie_storica_mensileLit[#All],2,FALSE)</f>
        <v>882.46299999999997</v>
      </c>
      <c r="E227" t="e">
        <f>+VLOOKUP(PaperPulpPrice[[#This Row],[DATE]],USD_serie_storica_mensile[#All],2,FALSE)</f>
        <v>#N/A</v>
      </c>
    </row>
    <row r="228" spans="1:5" x14ac:dyDescent="0.35">
      <c r="A228" s="1">
        <v>28338</v>
      </c>
      <c r="B228">
        <v>74.400000000000006</v>
      </c>
      <c r="C228">
        <f>+IFERROR(E228,1936.27/D228)*PaperPulpPrice[[#This Row],[Paper Pulp Price]]</f>
        <v>163.28626175268775</v>
      </c>
      <c r="D228">
        <f>+VLOOKUP(PaperPulpPrice[[#This Row],[DATE]],USD_serie_storica_mensileLit[#All],2,FALSE)</f>
        <v>882.245</v>
      </c>
      <c r="E228" t="e">
        <f>+VLOOKUP(PaperPulpPrice[[#This Row],[DATE]],USD_serie_storica_mensile[#All],2,FALSE)</f>
        <v>#N/A</v>
      </c>
    </row>
    <row r="229" spans="1:5" x14ac:dyDescent="0.35">
      <c r="A229" s="1">
        <v>28369</v>
      </c>
      <c r="B229">
        <v>73.2</v>
      </c>
      <c r="C229">
        <f>+IFERROR(E229,1936.27/D229)*PaperPulpPrice[[#This Row],[Paper Pulp Price]]</f>
        <v>160.46272963888379</v>
      </c>
      <c r="D229">
        <f>+VLOOKUP(PaperPulpPrice[[#This Row],[DATE]],USD_serie_storica_mensileLit[#All],2,FALSE)</f>
        <v>883.28899999999999</v>
      </c>
      <c r="E229" t="e">
        <f>+VLOOKUP(PaperPulpPrice[[#This Row],[DATE]],USD_serie_storica_mensile[#All],2,FALSE)</f>
        <v>#N/A</v>
      </c>
    </row>
    <row r="230" spans="1:5" x14ac:dyDescent="0.35">
      <c r="A230" s="1">
        <v>28399</v>
      </c>
      <c r="B230">
        <v>72.8</v>
      </c>
      <c r="C230">
        <f>+IFERROR(E230,1936.27/D230)*PaperPulpPrice[[#This Row],[Paper Pulp Price]]</f>
        <v>160.07137779493758</v>
      </c>
      <c r="D230">
        <f>+VLOOKUP(PaperPulpPrice[[#This Row],[DATE]],USD_serie_storica_mensileLit[#All],2,FALSE)</f>
        <v>880.61</v>
      </c>
      <c r="E230" t="e">
        <f>+VLOOKUP(PaperPulpPrice[[#This Row],[DATE]],USD_serie_storica_mensile[#All],2,FALSE)</f>
        <v>#N/A</v>
      </c>
    </row>
    <row r="231" spans="1:5" x14ac:dyDescent="0.35">
      <c r="A231" s="1">
        <v>28430</v>
      </c>
      <c r="B231">
        <v>72.7</v>
      </c>
      <c r="C231">
        <f>+IFERROR(E231,1936.27/D231)*PaperPulpPrice[[#This Row],[Paper Pulp Price]]</f>
        <v>160.33033668192897</v>
      </c>
      <c r="D231">
        <f>+VLOOKUP(PaperPulpPrice[[#This Row],[DATE]],USD_serie_storica_mensileLit[#All],2,FALSE)</f>
        <v>877.98</v>
      </c>
      <c r="E231" t="e">
        <f>+VLOOKUP(PaperPulpPrice[[#This Row],[DATE]],USD_serie_storica_mensile[#All],2,FALSE)</f>
        <v>#N/A</v>
      </c>
    </row>
    <row r="232" spans="1:5" x14ac:dyDescent="0.35">
      <c r="A232" s="1">
        <v>28460</v>
      </c>
      <c r="B232">
        <v>70.3</v>
      </c>
      <c r="C232">
        <f>+IFERROR(E232,1936.27/D232)*PaperPulpPrice[[#This Row],[Paper Pulp Price]]</f>
        <v>155.46152686489603</v>
      </c>
      <c r="D232">
        <f>+VLOOKUP(PaperPulpPrice[[#This Row],[DATE]],USD_serie_storica_mensileLit[#All],2,FALSE)</f>
        <v>875.58500000000004</v>
      </c>
      <c r="E232" t="e">
        <f>+VLOOKUP(PaperPulpPrice[[#This Row],[DATE]],USD_serie_storica_mensile[#All],2,FALSE)</f>
        <v>#N/A</v>
      </c>
    </row>
    <row r="233" spans="1:5" x14ac:dyDescent="0.35">
      <c r="A233" s="1">
        <v>28491</v>
      </c>
      <c r="B233">
        <v>69.3</v>
      </c>
      <c r="C233">
        <f>+IFERROR(E233,1936.27/D233)*PaperPulpPrice[[#This Row],[Paper Pulp Price]]</f>
        <v>154.04340264224933</v>
      </c>
      <c r="D233">
        <f>+VLOOKUP(PaperPulpPrice[[#This Row],[DATE]],USD_serie_storica_mensileLit[#All],2,FALSE)</f>
        <v>871.07600000000002</v>
      </c>
      <c r="E233" t="e">
        <f>+VLOOKUP(PaperPulpPrice[[#This Row],[DATE]],USD_serie_storica_mensile[#All],2,FALSE)</f>
        <v>#N/A</v>
      </c>
    </row>
    <row r="234" spans="1:5" x14ac:dyDescent="0.35">
      <c r="A234" s="1">
        <v>28522</v>
      </c>
      <c r="B234">
        <v>69.2</v>
      </c>
      <c r="C234">
        <f>+IFERROR(E234,1936.27/D234)*PaperPulpPrice[[#This Row],[Paper Pulp Price]]</f>
        <v>155.88847315490901</v>
      </c>
      <c r="D234">
        <f>+VLOOKUP(PaperPulpPrice[[#This Row],[DATE]],USD_serie_storica_mensileLit[#All],2,FALSE)</f>
        <v>859.524</v>
      </c>
      <c r="E234" t="e">
        <f>+VLOOKUP(PaperPulpPrice[[#This Row],[DATE]],USD_serie_storica_mensile[#All],2,FALSE)</f>
        <v>#N/A</v>
      </c>
    </row>
    <row r="235" spans="1:5" x14ac:dyDescent="0.35">
      <c r="A235" s="1">
        <v>28550</v>
      </c>
      <c r="B235">
        <v>68.8</v>
      </c>
      <c r="C235">
        <f>+IFERROR(E235,1936.27/D235)*PaperPulpPrice[[#This Row],[Paper Pulp Price]]</f>
        <v>155.81912096344053</v>
      </c>
      <c r="D235">
        <f>+VLOOKUP(PaperPulpPrice[[#This Row],[DATE]],USD_serie_storica_mensileLit[#All],2,FALSE)</f>
        <v>854.93600000000004</v>
      </c>
      <c r="E235" t="e">
        <f>+VLOOKUP(PaperPulpPrice[[#This Row],[DATE]],USD_serie_storica_mensile[#All],2,FALSE)</f>
        <v>#N/A</v>
      </c>
    </row>
    <row r="236" spans="1:5" x14ac:dyDescent="0.35">
      <c r="A236" s="1">
        <v>28581</v>
      </c>
      <c r="B236">
        <v>68.900000000000006</v>
      </c>
      <c r="C236">
        <f>+IFERROR(E236,1936.27/D236)*PaperPulpPrice[[#This Row],[Paper Pulp Price]]</f>
        <v>155.54708654550203</v>
      </c>
      <c r="D236">
        <f>+VLOOKUP(PaperPulpPrice[[#This Row],[DATE]],USD_serie_storica_mensileLit[#All],2,FALSE)</f>
        <v>857.67600000000004</v>
      </c>
      <c r="E236" t="e">
        <f>+VLOOKUP(PaperPulpPrice[[#This Row],[DATE]],USD_serie_storica_mensile[#All],2,FALSE)</f>
        <v>#N/A</v>
      </c>
    </row>
    <row r="237" spans="1:5" x14ac:dyDescent="0.35">
      <c r="A237" s="1">
        <v>28611</v>
      </c>
      <c r="B237">
        <v>68.900000000000006</v>
      </c>
      <c r="C237">
        <f>+IFERROR(E237,1936.27/D237)*PaperPulpPrice[[#This Row],[Paper Pulp Price]]</f>
        <v>153.30491484911863</v>
      </c>
      <c r="D237">
        <f>+VLOOKUP(PaperPulpPrice[[#This Row],[DATE]],USD_serie_storica_mensileLit[#All],2,FALSE)</f>
        <v>870.22</v>
      </c>
      <c r="E237" t="e">
        <f>+VLOOKUP(PaperPulpPrice[[#This Row],[DATE]],USD_serie_storica_mensile[#All],2,FALSE)</f>
        <v>#N/A</v>
      </c>
    </row>
    <row r="238" spans="1:5" x14ac:dyDescent="0.35">
      <c r="A238" s="1">
        <v>28642</v>
      </c>
      <c r="B238">
        <v>68.8</v>
      </c>
      <c r="C238">
        <f>+IFERROR(E238,1936.27/D238)*PaperPulpPrice[[#This Row],[Paper Pulp Price]]</f>
        <v>155.03428050052136</v>
      </c>
      <c r="D238">
        <f>+VLOOKUP(PaperPulpPrice[[#This Row],[DATE]],USD_serie_storica_mensileLit[#All],2,FALSE)</f>
        <v>859.26400000000001</v>
      </c>
      <c r="E238" t="e">
        <f>+VLOOKUP(PaperPulpPrice[[#This Row],[DATE]],USD_serie_storica_mensile[#All],2,FALSE)</f>
        <v>#N/A</v>
      </c>
    </row>
    <row r="239" spans="1:5" x14ac:dyDescent="0.35">
      <c r="A239" s="1">
        <v>28672</v>
      </c>
      <c r="B239">
        <v>68.900000000000006</v>
      </c>
      <c r="C239">
        <f>+IFERROR(E239,1936.27/D239)*PaperPulpPrice[[#This Row],[Paper Pulp Price]]</f>
        <v>157.57130151725963</v>
      </c>
      <c r="D239">
        <f>+VLOOKUP(PaperPulpPrice[[#This Row],[DATE]],USD_serie_storica_mensileLit[#All],2,FALSE)</f>
        <v>846.65800000000002</v>
      </c>
      <c r="E239" t="e">
        <f>+VLOOKUP(PaperPulpPrice[[#This Row],[DATE]],USD_serie_storica_mensile[#All],2,FALSE)</f>
        <v>#N/A</v>
      </c>
    </row>
    <row r="240" spans="1:5" x14ac:dyDescent="0.35">
      <c r="A240" s="1">
        <v>28703</v>
      </c>
      <c r="B240">
        <v>68.900000000000006</v>
      </c>
      <c r="C240">
        <f>+IFERROR(E240,1936.27/D240)*PaperPulpPrice[[#This Row],[Paper Pulp Price]]</f>
        <v>159.34094511230154</v>
      </c>
      <c r="D240">
        <f>+VLOOKUP(PaperPulpPrice[[#This Row],[DATE]],USD_serie_storica_mensileLit[#All],2,FALSE)</f>
        <v>837.255</v>
      </c>
      <c r="E240" t="e">
        <f>+VLOOKUP(PaperPulpPrice[[#This Row],[DATE]],USD_serie_storica_mensile[#All],2,FALSE)</f>
        <v>#N/A</v>
      </c>
    </row>
    <row r="241" spans="1:5" x14ac:dyDescent="0.35">
      <c r="A241" s="1">
        <v>28734</v>
      </c>
      <c r="B241">
        <v>68.900000000000006</v>
      </c>
      <c r="C241">
        <f>+IFERROR(E241,1936.27/D241)*PaperPulpPrice[[#This Row],[Paper Pulp Price]]</f>
        <v>160.74903876393057</v>
      </c>
      <c r="D241">
        <f>+VLOOKUP(PaperPulpPrice[[#This Row],[DATE]],USD_serie_storica_mensileLit[#All],2,FALSE)</f>
        <v>829.92100000000005</v>
      </c>
      <c r="E241" t="e">
        <f>+VLOOKUP(PaperPulpPrice[[#This Row],[DATE]],USD_serie_storica_mensile[#All],2,FALSE)</f>
        <v>#N/A</v>
      </c>
    </row>
    <row r="242" spans="1:5" x14ac:dyDescent="0.35">
      <c r="A242" s="1">
        <v>28764</v>
      </c>
      <c r="B242">
        <v>74.400000000000006</v>
      </c>
      <c r="C242">
        <f>+IFERROR(E242,1936.27/D242)*PaperPulpPrice[[#This Row],[Paper Pulp Price]]</f>
        <v>177.58579890409945</v>
      </c>
      <c r="D242">
        <f>+VLOOKUP(PaperPulpPrice[[#This Row],[DATE]],USD_serie_storica_mensileLit[#All],2,FALSE)</f>
        <v>811.20500000000004</v>
      </c>
      <c r="E242" t="e">
        <f>+VLOOKUP(PaperPulpPrice[[#This Row],[DATE]],USD_serie_storica_mensile[#All],2,FALSE)</f>
        <v>#N/A</v>
      </c>
    </row>
    <row r="243" spans="1:5" x14ac:dyDescent="0.35">
      <c r="A243" s="1">
        <v>28795</v>
      </c>
      <c r="B243">
        <v>74.3</v>
      </c>
      <c r="C243">
        <f>+IFERROR(E243,1936.27/D243)*PaperPulpPrice[[#This Row],[Paper Pulp Price]]</f>
        <v>170.46508522373821</v>
      </c>
      <c r="D243">
        <f>+VLOOKUP(PaperPulpPrice[[#This Row],[DATE]],USD_serie_storica_mensileLit[#All],2,FALSE)</f>
        <v>843.95500000000004</v>
      </c>
      <c r="E243" t="e">
        <f>+VLOOKUP(PaperPulpPrice[[#This Row],[DATE]],USD_serie_storica_mensile[#All],2,FALSE)</f>
        <v>#N/A</v>
      </c>
    </row>
    <row r="244" spans="1:5" x14ac:dyDescent="0.35">
      <c r="A244" s="1">
        <v>28825</v>
      </c>
      <c r="B244">
        <v>74.3</v>
      </c>
      <c r="C244">
        <f>+IFERROR(E244,1936.27/D244)*PaperPulpPrice[[#This Row],[Paper Pulp Price]]</f>
        <v>170.85012582343393</v>
      </c>
      <c r="D244">
        <f>+VLOOKUP(PaperPulpPrice[[#This Row],[DATE]],USD_serie_storica_mensileLit[#All],2,FALSE)</f>
        <v>842.053</v>
      </c>
      <c r="E244" t="e">
        <f>+VLOOKUP(PaperPulpPrice[[#This Row],[DATE]],USD_serie_storica_mensile[#All],2,FALSE)</f>
        <v>#N/A</v>
      </c>
    </row>
    <row r="245" spans="1:5" x14ac:dyDescent="0.35">
      <c r="A245" s="1">
        <v>28856</v>
      </c>
      <c r="B245">
        <v>76.8</v>
      </c>
      <c r="C245">
        <f>+IFERROR(E245,1936.27/D245)*PaperPulpPrice[[#This Row],[Paper Pulp Price]]</f>
        <v>177.8710524741935</v>
      </c>
      <c r="D245">
        <f>+VLOOKUP(PaperPulpPrice[[#This Row],[DATE]],USD_serie_storica_mensileLit[#All],2,FALSE)</f>
        <v>836.03</v>
      </c>
      <c r="E245" t="e">
        <f>+VLOOKUP(PaperPulpPrice[[#This Row],[DATE]],USD_serie_storica_mensile[#All],2,FALSE)</f>
        <v>#N/A</v>
      </c>
    </row>
    <row r="246" spans="1:5" x14ac:dyDescent="0.35">
      <c r="A246" s="1">
        <v>28887</v>
      </c>
      <c r="B246">
        <v>76.900000000000006</v>
      </c>
      <c r="C246">
        <f>+IFERROR(E246,1936.27/D246)*PaperPulpPrice[[#This Row],[Paper Pulp Price]]</f>
        <v>177.24444992012647</v>
      </c>
      <c r="D246">
        <f>+VLOOKUP(PaperPulpPrice[[#This Row],[DATE]],USD_serie_storica_mensileLit[#All],2,FALSE)</f>
        <v>840.07799999999997</v>
      </c>
      <c r="E246" t="e">
        <f>+VLOOKUP(PaperPulpPrice[[#This Row],[DATE]],USD_serie_storica_mensile[#All],2,FALSE)</f>
        <v>#N/A</v>
      </c>
    </row>
    <row r="247" spans="1:5" x14ac:dyDescent="0.35">
      <c r="A247" s="1">
        <v>28915</v>
      </c>
      <c r="B247">
        <v>77.599999999999994</v>
      </c>
      <c r="C247">
        <f>+IFERROR(E247,1936.27/D247)*PaperPulpPrice[[#This Row],[Paper Pulp Price]]</f>
        <v>178.61420026057266</v>
      </c>
      <c r="D247">
        <f>+VLOOKUP(PaperPulpPrice[[#This Row],[DATE]],USD_serie_storica_mensileLit[#All],2,FALSE)</f>
        <v>841.22400000000005</v>
      </c>
      <c r="E247" t="e">
        <f>+VLOOKUP(PaperPulpPrice[[#This Row],[DATE]],USD_serie_storica_mensile[#All],2,FALSE)</f>
        <v>#N/A</v>
      </c>
    </row>
    <row r="248" spans="1:5" x14ac:dyDescent="0.35">
      <c r="A248" s="1">
        <v>28946</v>
      </c>
      <c r="B248">
        <v>80.2</v>
      </c>
      <c r="C248">
        <f>+IFERROR(E248,1936.27/D248)*PaperPulpPrice[[#This Row],[Paper Pulp Price]]</f>
        <v>184.01791489064192</v>
      </c>
      <c r="D248">
        <f>+VLOOKUP(PaperPulpPrice[[#This Row],[DATE]],USD_serie_storica_mensileLit[#All],2,FALSE)</f>
        <v>843.87900000000002</v>
      </c>
      <c r="E248" t="e">
        <f>+VLOOKUP(PaperPulpPrice[[#This Row],[DATE]],USD_serie_storica_mensile[#All],2,FALSE)</f>
        <v>#N/A</v>
      </c>
    </row>
    <row r="249" spans="1:5" x14ac:dyDescent="0.35">
      <c r="A249" s="1">
        <v>28976</v>
      </c>
      <c r="B249">
        <v>81</v>
      </c>
      <c r="C249">
        <f>+IFERROR(E249,1936.27/D249)*PaperPulpPrice[[#This Row],[Paper Pulp Price]]</f>
        <v>184.11485382368684</v>
      </c>
      <c r="D249">
        <f>+VLOOKUP(PaperPulpPrice[[#This Row],[DATE]],USD_serie_storica_mensileLit[#All],2,FALSE)</f>
        <v>851.84799999999996</v>
      </c>
      <c r="E249" t="e">
        <f>+VLOOKUP(PaperPulpPrice[[#This Row],[DATE]],USD_serie_storica_mensile[#All],2,FALSE)</f>
        <v>#N/A</v>
      </c>
    </row>
    <row r="250" spans="1:5" x14ac:dyDescent="0.35">
      <c r="A250" s="1">
        <v>29007</v>
      </c>
      <c r="B250">
        <v>81.3</v>
      </c>
      <c r="C250">
        <f>+IFERROR(E250,1936.27/D250)*PaperPulpPrice[[#This Row],[Paper Pulp Price]]</f>
        <v>186.13335800626913</v>
      </c>
      <c r="D250">
        <f>+VLOOKUP(PaperPulpPrice[[#This Row],[DATE]],USD_serie_storica_mensileLit[#All],2,FALSE)</f>
        <v>845.73099999999999</v>
      </c>
      <c r="E250" t="e">
        <f>+VLOOKUP(PaperPulpPrice[[#This Row],[DATE]],USD_serie_storica_mensile[#All],2,FALSE)</f>
        <v>#N/A</v>
      </c>
    </row>
    <row r="251" spans="1:5" x14ac:dyDescent="0.35">
      <c r="A251" s="1">
        <v>29037</v>
      </c>
      <c r="B251">
        <v>84.5</v>
      </c>
      <c r="C251">
        <f>+IFERROR(E251,1936.27/D251)*PaperPulpPrice[[#This Row],[Paper Pulp Price]]</f>
        <v>199.40867154174282</v>
      </c>
      <c r="D251">
        <f>+VLOOKUP(PaperPulpPrice[[#This Row],[DATE]],USD_serie_storica_mensileLit[#All],2,FALSE)</f>
        <v>820.5</v>
      </c>
      <c r="E251" t="e">
        <f>+VLOOKUP(PaperPulpPrice[[#This Row],[DATE]],USD_serie_storica_mensile[#All],2,FALSE)</f>
        <v>#N/A</v>
      </c>
    </row>
    <row r="252" spans="1:5" x14ac:dyDescent="0.35">
      <c r="A252" s="1">
        <v>29068</v>
      </c>
      <c r="B252">
        <v>84.6</v>
      </c>
      <c r="C252">
        <f>+IFERROR(E252,1936.27/D252)*PaperPulpPrice[[#This Row],[Paper Pulp Price]]</f>
        <v>200.15571996749776</v>
      </c>
      <c r="D252">
        <f>+VLOOKUP(PaperPulpPrice[[#This Row],[DATE]],USD_serie_storica_mensileLit[#All],2,FALSE)</f>
        <v>818.40499999999997</v>
      </c>
      <c r="E252" t="e">
        <f>+VLOOKUP(PaperPulpPrice[[#This Row],[DATE]],USD_serie_storica_mensile[#All],2,FALSE)</f>
        <v>#N/A</v>
      </c>
    </row>
    <row r="253" spans="1:5" x14ac:dyDescent="0.35">
      <c r="A253" s="1">
        <v>29099</v>
      </c>
      <c r="B253">
        <v>84.6</v>
      </c>
      <c r="C253">
        <f>+IFERROR(E253,1936.27/D253)*PaperPulpPrice[[#This Row],[Paper Pulp Price]]</f>
        <v>201.95140840903036</v>
      </c>
      <c r="D253">
        <f>+VLOOKUP(PaperPulpPrice[[#This Row],[DATE]],USD_serie_storica_mensileLit[#All],2,FALSE)</f>
        <v>811.12800000000004</v>
      </c>
      <c r="E253" t="e">
        <f>+VLOOKUP(PaperPulpPrice[[#This Row],[DATE]],USD_serie_storica_mensile[#All],2,FALSE)</f>
        <v>#N/A</v>
      </c>
    </row>
    <row r="254" spans="1:5" x14ac:dyDescent="0.35">
      <c r="A254" s="1">
        <v>29129</v>
      </c>
      <c r="B254">
        <v>89</v>
      </c>
      <c r="C254">
        <f>+IFERROR(E254,1936.27/D254)*PaperPulpPrice[[#This Row],[Paper Pulp Price]]</f>
        <v>208.78629237442146</v>
      </c>
      <c r="D254">
        <f>+VLOOKUP(PaperPulpPrice[[#This Row],[DATE]],USD_serie_storica_mensileLit[#All],2,FALSE)</f>
        <v>825.38</v>
      </c>
      <c r="E254" t="e">
        <f>+VLOOKUP(PaperPulpPrice[[#This Row],[DATE]],USD_serie_storica_mensile[#All],2,FALSE)</f>
        <v>#N/A</v>
      </c>
    </row>
    <row r="255" spans="1:5" x14ac:dyDescent="0.35">
      <c r="A255" s="1">
        <v>29160</v>
      </c>
      <c r="B255">
        <v>89.2</v>
      </c>
      <c r="C255">
        <f>+IFERROR(E255,1936.27/D255)*PaperPulpPrice[[#This Row],[Paper Pulp Price]]</f>
        <v>209.18045819425538</v>
      </c>
      <c r="D255">
        <f>+VLOOKUP(PaperPulpPrice[[#This Row],[DATE]],USD_serie_storica_mensileLit[#All],2,FALSE)</f>
        <v>825.67600000000004</v>
      </c>
      <c r="E255" t="e">
        <f>+VLOOKUP(PaperPulpPrice[[#This Row],[DATE]],USD_serie_storica_mensile[#All],2,FALSE)</f>
        <v>#N/A</v>
      </c>
    </row>
    <row r="256" spans="1:5" x14ac:dyDescent="0.35">
      <c r="A256" s="1">
        <v>29190</v>
      </c>
      <c r="B256">
        <v>89.2</v>
      </c>
      <c r="C256">
        <f>+IFERROR(E256,1936.27/D256)*PaperPulpPrice[[#This Row],[Paper Pulp Price]]</f>
        <v>212.94508179844379</v>
      </c>
      <c r="D256">
        <f>+VLOOKUP(PaperPulpPrice[[#This Row],[DATE]],USD_serie_storica_mensileLit[#All],2,FALSE)</f>
        <v>811.07899999999995</v>
      </c>
      <c r="E256" t="e">
        <f>+VLOOKUP(PaperPulpPrice[[#This Row],[DATE]],USD_serie_storica_mensile[#All],2,FALSE)</f>
        <v>#N/A</v>
      </c>
    </row>
    <row r="257" spans="1:5" x14ac:dyDescent="0.35">
      <c r="A257" s="1">
        <v>29221</v>
      </c>
      <c r="B257">
        <v>94.1</v>
      </c>
      <c r="C257">
        <f>+IFERROR(E257,1936.27/D257)*PaperPulpPrice[[#This Row],[Paper Pulp Price]]</f>
        <v>226.47840224734463</v>
      </c>
      <c r="D257">
        <f>+VLOOKUP(PaperPulpPrice[[#This Row],[DATE]],USD_serie_storica_mensileLit[#All],2,FALSE)</f>
        <v>804.505</v>
      </c>
      <c r="E257" t="e">
        <f>+VLOOKUP(PaperPulpPrice[[#This Row],[DATE]],USD_serie_storica_mensile[#All],2,FALSE)</f>
        <v>#N/A</v>
      </c>
    </row>
    <row r="258" spans="1:5" x14ac:dyDescent="0.35">
      <c r="A258" s="1">
        <v>29252</v>
      </c>
      <c r="B258">
        <v>94</v>
      </c>
      <c r="C258">
        <f>+IFERROR(E258,1936.27/D258)*PaperPulpPrice[[#This Row],[Paper Pulp Price]]</f>
        <v>224.81062533658098</v>
      </c>
      <c r="D258">
        <f>+VLOOKUP(PaperPulpPrice[[#This Row],[DATE]],USD_serie_storica_mensileLit[#All],2,FALSE)</f>
        <v>809.61199999999997</v>
      </c>
      <c r="E258" t="e">
        <f>+VLOOKUP(PaperPulpPrice[[#This Row],[DATE]],USD_serie_storica_mensile[#All],2,FALSE)</f>
        <v>#N/A</v>
      </c>
    </row>
    <row r="259" spans="1:5" x14ac:dyDescent="0.35">
      <c r="A259" s="1">
        <v>29281</v>
      </c>
      <c r="B259">
        <v>94.1</v>
      </c>
      <c r="C259">
        <f>+IFERROR(E259,1936.27/D259)*PaperPulpPrice[[#This Row],[Paper Pulp Price]]</f>
        <v>212.00891656155599</v>
      </c>
      <c r="D259">
        <f>+VLOOKUP(PaperPulpPrice[[#This Row],[DATE]],USD_serie_storica_mensileLit[#All],2,FALSE)</f>
        <v>859.41200000000003</v>
      </c>
      <c r="E259" t="e">
        <f>+VLOOKUP(PaperPulpPrice[[#This Row],[DATE]],USD_serie_storica_mensile[#All],2,FALSE)</f>
        <v>#N/A</v>
      </c>
    </row>
    <row r="260" spans="1:5" x14ac:dyDescent="0.35">
      <c r="A260" s="1">
        <v>29312</v>
      </c>
      <c r="B260">
        <v>101.7</v>
      </c>
      <c r="C260">
        <f>+IFERROR(E260,1936.27/D260)*PaperPulpPrice[[#This Row],[Paper Pulp Price]]</f>
        <v>224.50134300417949</v>
      </c>
      <c r="D260">
        <f>+VLOOKUP(PaperPulpPrice[[#This Row],[DATE]],USD_serie_storica_mensileLit[#All],2,FALSE)</f>
        <v>877.13800000000003</v>
      </c>
      <c r="E260" t="e">
        <f>+VLOOKUP(PaperPulpPrice[[#This Row],[DATE]],USD_serie_storica_mensile[#All],2,FALSE)</f>
        <v>#N/A</v>
      </c>
    </row>
    <row r="261" spans="1:5" x14ac:dyDescent="0.35">
      <c r="A261" s="1">
        <v>29342</v>
      </c>
      <c r="B261">
        <v>101.7</v>
      </c>
      <c r="C261">
        <f>+IFERROR(E261,1936.27/D261)*PaperPulpPrice[[#This Row],[Paper Pulp Price]]</f>
        <v>233.8834743548326</v>
      </c>
      <c r="D261">
        <f>+VLOOKUP(PaperPulpPrice[[#This Row],[DATE]],USD_serie_storica_mensileLit[#All],2,FALSE)</f>
        <v>841.952</v>
      </c>
      <c r="E261" t="e">
        <f>+VLOOKUP(PaperPulpPrice[[#This Row],[DATE]],USD_serie_storica_mensile[#All],2,FALSE)</f>
        <v>#N/A</v>
      </c>
    </row>
    <row r="262" spans="1:5" x14ac:dyDescent="0.35">
      <c r="A262" s="1">
        <v>29373</v>
      </c>
      <c r="B262">
        <v>102.3</v>
      </c>
      <c r="C262">
        <f>+IFERROR(E262,1936.27/D262)*PaperPulpPrice[[#This Row],[Paper Pulp Price]]</f>
        <v>237.31073287264223</v>
      </c>
      <c r="D262">
        <f>+VLOOKUP(PaperPulpPrice[[#This Row],[DATE]],USD_serie_storica_mensileLit[#All],2,FALSE)</f>
        <v>834.68799999999999</v>
      </c>
      <c r="E262" t="e">
        <f>+VLOOKUP(PaperPulpPrice[[#This Row],[DATE]],USD_serie_storica_mensile[#All],2,FALSE)</f>
        <v>#N/A</v>
      </c>
    </row>
    <row r="263" spans="1:5" x14ac:dyDescent="0.35">
      <c r="A263" s="1">
        <v>29403</v>
      </c>
      <c r="B263">
        <v>102.4</v>
      </c>
      <c r="C263">
        <f>+IFERROR(E263,1936.27/D263)*PaperPulpPrice[[#This Row],[Paper Pulp Price]]</f>
        <v>238.39869374563386</v>
      </c>
      <c r="D263">
        <f>+VLOOKUP(PaperPulpPrice[[#This Row],[DATE]],USD_serie_storica_mensileLit[#All],2,FALSE)</f>
        <v>831.69100000000003</v>
      </c>
      <c r="E263" t="e">
        <f>+VLOOKUP(PaperPulpPrice[[#This Row],[DATE]],USD_serie_storica_mensile[#All],2,FALSE)</f>
        <v>#N/A</v>
      </c>
    </row>
    <row r="264" spans="1:5" x14ac:dyDescent="0.35">
      <c r="A264" s="1">
        <v>29434</v>
      </c>
      <c r="B264">
        <v>102.4</v>
      </c>
      <c r="C264">
        <f>+IFERROR(E264,1936.27/D264)*PaperPulpPrice[[#This Row],[Paper Pulp Price]]</f>
        <v>233.96410192871596</v>
      </c>
      <c r="D264">
        <f>+VLOOKUP(PaperPulpPrice[[#This Row],[DATE]],USD_serie_storica_mensileLit[#All],2,FALSE)</f>
        <v>847.45500000000004</v>
      </c>
      <c r="E264" t="e">
        <f>+VLOOKUP(PaperPulpPrice[[#This Row],[DATE]],USD_serie_storica_mensile[#All],2,FALSE)</f>
        <v>#N/A</v>
      </c>
    </row>
    <row r="265" spans="1:5" x14ac:dyDescent="0.35">
      <c r="A265" s="1">
        <v>29465</v>
      </c>
      <c r="B265">
        <v>102.4</v>
      </c>
      <c r="C265">
        <f>+IFERROR(E265,1936.27/D265)*PaperPulpPrice[[#This Row],[Paper Pulp Price]]</f>
        <v>232.93610512279793</v>
      </c>
      <c r="D265">
        <f>+VLOOKUP(PaperPulpPrice[[#This Row],[DATE]],USD_serie_storica_mensileLit[#All],2,FALSE)</f>
        <v>851.19500000000005</v>
      </c>
      <c r="E265" t="e">
        <f>+VLOOKUP(PaperPulpPrice[[#This Row],[DATE]],USD_serie_storica_mensile[#All],2,FALSE)</f>
        <v>#N/A</v>
      </c>
    </row>
    <row r="266" spans="1:5" x14ac:dyDescent="0.35">
      <c r="A266" s="1">
        <v>29495</v>
      </c>
      <c r="B266">
        <v>102.8</v>
      </c>
      <c r="C266">
        <f>+IFERROR(E266,1936.27/D266)*PaperPulpPrice[[#This Row],[Paper Pulp Price]]</f>
        <v>227.89688292506997</v>
      </c>
      <c r="D266">
        <f>+VLOOKUP(PaperPulpPrice[[#This Row],[DATE]],USD_serie_storica_mensileLit[#All],2,FALSE)</f>
        <v>873.41499999999996</v>
      </c>
      <c r="E266" t="e">
        <f>+VLOOKUP(PaperPulpPrice[[#This Row],[DATE]],USD_serie_storica_mensile[#All],2,FALSE)</f>
        <v>#N/A</v>
      </c>
    </row>
    <row r="267" spans="1:5" x14ac:dyDescent="0.35">
      <c r="A267" s="1">
        <v>29526</v>
      </c>
      <c r="B267">
        <v>102.9</v>
      </c>
      <c r="C267">
        <f>+IFERROR(E267,1936.27/D267)*PaperPulpPrice[[#This Row],[Paper Pulp Price]]</f>
        <v>219.02567730233329</v>
      </c>
      <c r="D267">
        <f>+VLOOKUP(PaperPulpPrice[[#This Row],[DATE]],USD_serie_storica_mensileLit[#All],2,FALSE)</f>
        <v>909.67499999999995</v>
      </c>
      <c r="E267" t="e">
        <f>+VLOOKUP(PaperPulpPrice[[#This Row],[DATE]],USD_serie_storica_mensile[#All],2,FALSE)</f>
        <v>#N/A</v>
      </c>
    </row>
    <row r="268" spans="1:5" x14ac:dyDescent="0.35">
      <c r="A268" s="1">
        <v>29556</v>
      </c>
      <c r="B268">
        <v>102.9</v>
      </c>
      <c r="C268">
        <f>+IFERROR(E268,1936.27/D268)*PaperPulpPrice[[#This Row],[Paper Pulp Price]]</f>
        <v>212.95089699398798</v>
      </c>
      <c r="D268">
        <f>+VLOOKUP(PaperPulpPrice[[#This Row],[DATE]],USD_serie_storica_mensileLit[#All],2,FALSE)</f>
        <v>935.625</v>
      </c>
      <c r="E268" t="e">
        <f>+VLOOKUP(PaperPulpPrice[[#This Row],[DATE]],USD_serie_storica_mensile[#All],2,FALSE)</f>
        <v>#N/A</v>
      </c>
    </row>
    <row r="269" spans="1:5" x14ac:dyDescent="0.35">
      <c r="A269" s="1">
        <v>29587</v>
      </c>
      <c r="B269">
        <v>102.9</v>
      </c>
      <c r="C269">
        <f>+IFERROR(E269,1936.27/D269)*PaperPulpPrice[[#This Row],[Paper Pulp Price]]</f>
        <v>208.98440920385616</v>
      </c>
      <c r="D269">
        <f>+VLOOKUP(PaperPulpPrice[[#This Row],[DATE]],USD_serie_storica_mensileLit[#All],2,FALSE)</f>
        <v>953.38300000000004</v>
      </c>
      <c r="E269" t="e">
        <f>+VLOOKUP(PaperPulpPrice[[#This Row],[DATE]],USD_serie_storica_mensile[#All],2,FALSE)</f>
        <v>#N/A</v>
      </c>
    </row>
    <row r="270" spans="1:5" x14ac:dyDescent="0.35">
      <c r="A270" s="1">
        <v>29618</v>
      </c>
      <c r="B270">
        <v>102.9</v>
      </c>
      <c r="C270">
        <f>+IFERROR(E270,1936.27/D270)*PaperPulpPrice[[#This Row],[Paper Pulp Price]]</f>
        <v>195.30904936390959</v>
      </c>
      <c r="D270">
        <f>+VLOOKUP(PaperPulpPrice[[#This Row],[DATE]],USD_serie_storica_mensileLit[#All],2,FALSE)</f>
        <v>1020.138</v>
      </c>
      <c r="E270" t="e">
        <f>+VLOOKUP(PaperPulpPrice[[#This Row],[DATE]],USD_serie_storica_mensile[#All],2,FALSE)</f>
        <v>#N/A</v>
      </c>
    </row>
    <row r="271" spans="1:5" x14ac:dyDescent="0.35">
      <c r="A271" s="1">
        <v>29646</v>
      </c>
      <c r="B271">
        <v>102.9</v>
      </c>
      <c r="C271">
        <f>+IFERROR(E271,1936.27/D271)*PaperPulpPrice[[#This Row],[Paper Pulp Price]]</f>
        <v>193.23564617431751</v>
      </c>
      <c r="D271">
        <f>+VLOOKUP(PaperPulpPrice[[#This Row],[DATE]],USD_serie_storica_mensileLit[#All],2,FALSE)</f>
        <v>1031.0840000000001</v>
      </c>
      <c r="E271" t="e">
        <f>+VLOOKUP(PaperPulpPrice[[#This Row],[DATE]],USD_serie_storica_mensile[#All],2,FALSE)</f>
        <v>#N/A</v>
      </c>
    </row>
    <row r="272" spans="1:5" x14ac:dyDescent="0.35">
      <c r="A272" s="1">
        <v>29677</v>
      </c>
      <c r="B272">
        <v>104</v>
      </c>
      <c r="C272">
        <f>+IFERROR(E272,1936.27/D272)*PaperPulpPrice[[#This Row],[Paper Pulp Price]]</f>
        <v>187.00608550539042</v>
      </c>
      <c r="D272">
        <f>+VLOOKUP(PaperPulpPrice[[#This Row],[DATE]],USD_serie_storica_mensileLit[#All],2,FALSE)</f>
        <v>1076.8209999999999</v>
      </c>
      <c r="E272" t="e">
        <f>+VLOOKUP(PaperPulpPrice[[#This Row],[DATE]],USD_serie_storica_mensile[#All],2,FALSE)</f>
        <v>#N/A</v>
      </c>
    </row>
    <row r="273" spans="1:5" x14ac:dyDescent="0.35">
      <c r="A273" s="1">
        <v>29707</v>
      </c>
      <c r="B273">
        <v>104</v>
      </c>
      <c r="C273">
        <f>+IFERROR(E273,1936.27/D273)*PaperPulpPrice[[#This Row],[Paper Pulp Price]]</f>
        <v>176.42164837812385</v>
      </c>
      <c r="D273">
        <f>+VLOOKUP(PaperPulpPrice[[#This Row],[DATE]],USD_serie_storica_mensileLit[#All],2,FALSE)</f>
        <v>1141.425</v>
      </c>
      <c r="E273" t="e">
        <f>+VLOOKUP(PaperPulpPrice[[#This Row],[DATE]],USD_serie_storica_mensile[#All],2,FALSE)</f>
        <v>#N/A</v>
      </c>
    </row>
    <row r="274" spans="1:5" x14ac:dyDescent="0.35">
      <c r="A274" s="1">
        <v>29738</v>
      </c>
      <c r="B274">
        <v>104</v>
      </c>
      <c r="C274">
        <f>+IFERROR(E274,1936.27/D274)*PaperPulpPrice[[#This Row],[Paper Pulp Price]]</f>
        <v>170.07288642049127</v>
      </c>
      <c r="D274">
        <f>+VLOOKUP(PaperPulpPrice[[#This Row],[DATE]],USD_serie_storica_mensileLit[#All],2,FALSE)</f>
        <v>1184.0340000000001</v>
      </c>
      <c r="E274" t="e">
        <f>+VLOOKUP(PaperPulpPrice[[#This Row],[DATE]],USD_serie_storica_mensile[#All],2,FALSE)</f>
        <v>#N/A</v>
      </c>
    </row>
    <row r="275" spans="1:5" x14ac:dyDescent="0.35">
      <c r="A275" s="1">
        <v>29768</v>
      </c>
      <c r="B275">
        <v>104</v>
      </c>
      <c r="C275">
        <f>+IFERROR(E275,1936.27/D275)*PaperPulpPrice[[#This Row],[Paper Pulp Price]]</f>
        <v>165.81244128034174</v>
      </c>
      <c r="D275">
        <f>+VLOOKUP(PaperPulpPrice[[#This Row],[DATE]],USD_serie_storica_mensileLit[#All],2,FALSE)</f>
        <v>1214.4570000000001</v>
      </c>
      <c r="E275" t="e">
        <f>+VLOOKUP(PaperPulpPrice[[#This Row],[DATE]],USD_serie_storica_mensile[#All],2,FALSE)</f>
        <v>#N/A</v>
      </c>
    </row>
    <row r="276" spans="1:5" x14ac:dyDescent="0.35">
      <c r="A276" s="1">
        <v>29799</v>
      </c>
      <c r="B276">
        <v>104</v>
      </c>
      <c r="C276">
        <f>+IFERROR(E276,1936.27/D276)*PaperPulpPrice[[#This Row],[Paper Pulp Price]]</f>
        <v>161.87466237942121</v>
      </c>
      <c r="D276">
        <f>+VLOOKUP(PaperPulpPrice[[#This Row],[DATE]],USD_serie_storica_mensileLit[#All],2,FALSE)</f>
        <v>1244</v>
      </c>
      <c r="E276" t="e">
        <f>+VLOOKUP(PaperPulpPrice[[#This Row],[DATE]],USD_serie_storica_mensile[#All],2,FALSE)</f>
        <v>#N/A</v>
      </c>
    </row>
    <row r="277" spans="1:5" x14ac:dyDescent="0.35">
      <c r="A277" s="1">
        <v>29830</v>
      </c>
      <c r="B277">
        <v>104</v>
      </c>
      <c r="C277">
        <f>+IFERROR(E277,1936.27/D277)*PaperPulpPrice[[#This Row],[Paper Pulp Price]]</f>
        <v>169.53037615873745</v>
      </c>
      <c r="D277">
        <f>+VLOOKUP(PaperPulpPrice[[#This Row],[DATE]],USD_serie_storica_mensileLit[#All],2,FALSE)</f>
        <v>1187.8230000000001</v>
      </c>
      <c r="E277" t="e">
        <f>+VLOOKUP(PaperPulpPrice[[#This Row],[DATE]],USD_serie_storica_mensile[#All],2,FALSE)</f>
        <v>#N/A</v>
      </c>
    </row>
    <row r="278" spans="1:5" x14ac:dyDescent="0.35">
      <c r="A278" s="1">
        <v>29860</v>
      </c>
      <c r="B278">
        <v>106.1</v>
      </c>
      <c r="C278">
        <f>+IFERROR(E278,1936.27/D278)*PaperPulpPrice[[#This Row],[Paper Pulp Price]]</f>
        <v>172.42056995623147</v>
      </c>
      <c r="D278">
        <f>+VLOOKUP(PaperPulpPrice[[#This Row],[DATE]],USD_serie_storica_mensileLit[#All],2,FALSE)</f>
        <v>1191.4949999999999</v>
      </c>
      <c r="E278" t="e">
        <f>+VLOOKUP(PaperPulpPrice[[#This Row],[DATE]],USD_serie_storica_mensile[#All],2,FALSE)</f>
        <v>#N/A</v>
      </c>
    </row>
    <row r="279" spans="1:5" x14ac:dyDescent="0.35">
      <c r="A279" s="1">
        <v>29891</v>
      </c>
      <c r="B279">
        <v>109.1</v>
      </c>
      <c r="C279">
        <f>+IFERROR(E279,1936.27/D279)*PaperPulpPrice[[#This Row],[Paper Pulp Price]]</f>
        <v>177.6003209881525</v>
      </c>
      <c r="D279">
        <f>+VLOOKUP(PaperPulpPrice[[#This Row],[DATE]],USD_serie_storica_mensileLit[#All],2,FALSE)</f>
        <v>1189.452</v>
      </c>
      <c r="E279" t="e">
        <f>+VLOOKUP(PaperPulpPrice[[#This Row],[DATE]],USD_serie_storica_mensile[#All],2,FALSE)</f>
        <v>#N/A</v>
      </c>
    </row>
    <row r="280" spans="1:5" x14ac:dyDescent="0.35">
      <c r="A280" s="1">
        <v>29921</v>
      </c>
      <c r="B280">
        <v>109.1</v>
      </c>
      <c r="C280">
        <f>+IFERROR(E280,1936.27/D280)*PaperPulpPrice[[#This Row],[Paper Pulp Price]]</f>
        <v>174.93334387778592</v>
      </c>
      <c r="D280">
        <f>+VLOOKUP(PaperPulpPrice[[#This Row],[DATE]],USD_serie_storica_mensileLit[#All],2,FALSE)</f>
        <v>1207.586</v>
      </c>
      <c r="E280" t="e">
        <f>+VLOOKUP(PaperPulpPrice[[#This Row],[DATE]],USD_serie_storica_mensile[#All],2,FALSE)</f>
        <v>#N/A</v>
      </c>
    </row>
    <row r="281" spans="1:5" x14ac:dyDescent="0.35">
      <c r="A281" s="1">
        <v>29952</v>
      </c>
      <c r="B281">
        <v>108.2</v>
      </c>
      <c r="C281">
        <f>+IFERROR(E281,1936.27/D281)*PaperPulpPrice[[#This Row],[Paper Pulp Price]]</f>
        <v>170.73132915002856</v>
      </c>
      <c r="D281">
        <f>+VLOOKUP(PaperPulpPrice[[#This Row],[DATE]],USD_serie_storica_mensileLit[#All],2,FALSE)</f>
        <v>1227.0999999999999</v>
      </c>
      <c r="E281" t="e">
        <f>+VLOOKUP(PaperPulpPrice[[#This Row],[DATE]],USD_serie_storica_mensile[#All],2,FALSE)</f>
        <v>#N/A</v>
      </c>
    </row>
    <row r="282" spans="1:5" x14ac:dyDescent="0.35">
      <c r="A282" s="1">
        <v>29983</v>
      </c>
      <c r="B282">
        <v>108.2</v>
      </c>
      <c r="C282">
        <f>+IFERROR(E282,1936.27/D282)*PaperPulpPrice[[#This Row],[Paper Pulp Price]]</f>
        <v>165.50453646671454</v>
      </c>
      <c r="D282">
        <f>+VLOOKUP(PaperPulpPrice[[#This Row],[DATE]],USD_serie_storica_mensileLit[#All],2,FALSE)</f>
        <v>1265.8530000000001</v>
      </c>
      <c r="E282" t="e">
        <f>+VLOOKUP(PaperPulpPrice[[#This Row],[DATE]],USD_serie_storica_mensile[#All],2,FALSE)</f>
        <v>#N/A</v>
      </c>
    </row>
    <row r="283" spans="1:5" x14ac:dyDescent="0.35">
      <c r="A283" s="1">
        <v>30011</v>
      </c>
      <c r="B283">
        <v>108.6</v>
      </c>
      <c r="C283">
        <f>+IFERROR(E283,1936.27/D283)*PaperPulpPrice[[#This Row],[Paper Pulp Price]]</f>
        <v>162.68205660634268</v>
      </c>
      <c r="D283">
        <f>+VLOOKUP(PaperPulpPrice[[#This Row],[DATE]],USD_serie_storica_mensileLit[#All],2,FALSE)</f>
        <v>1292.576</v>
      </c>
      <c r="E283" t="e">
        <f>+VLOOKUP(PaperPulpPrice[[#This Row],[DATE]],USD_serie_storica_mensile[#All],2,FALSE)</f>
        <v>#N/A</v>
      </c>
    </row>
    <row r="284" spans="1:5" x14ac:dyDescent="0.35">
      <c r="A284" s="1">
        <v>30042</v>
      </c>
      <c r="B284">
        <v>102.9</v>
      </c>
      <c r="C284">
        <f>+IFERROR(E284,1936.27/D284)*PaperPulpPrice[[#This Row],[Paper Pulp Price]]</f>
        <v>150.86344448575315</v>
      </c>
      <c r="D284">
        <f>+VLOOKUP(PaperPulpPrice[[#This Row],[DATE]],USD_serie_storica_mensileLit[#All],2,FALSE)</f>
        <v>1320.6790000000001</v>
      </c>
      <c r="E284" t="e">
        <f>+VLOOKUP(PaperPulpPrice[[#This Row],[DATE]],USD_serie_storica_mensile[#All],2,FALSE)</f>
        <v>#N/A</v>
      </c>
    </row>
    <row r="285" spans="1:5" x14ac:dyDescent="0.35">
      <c r="A285" s="1">
        <v>30072</v>
      </c>
      <c r="B285">
        <v>103.8</v>
      </c>
      <c r="C285">
        <f>+IFERROR(E285,1936.27/D285)*PaperPulpPrice[[#This Row],[Paper Pulp Price]]</f>
        <v>156.71624732158728</v>
      </c>
      <c r="D285">
        <f>+VLOOKUP(PaperPulpPrice[[#This Row],[DATE]],USD_serie_storica_mensileLit[#All],2,FALSE)</f>
        <v>1282.4760000000001</v>
      </c>
      <c r="E285" t="e">
        <f>+VLOOKUP(PaperPulpPrice[[#This Row],[DATE]],USD_serie_storica_mensile[#All],2,FALSE)</f>
        <v>#N/A</v>
      </c>
    </row>
    <row r="286" spans="1:5" x14ac:dyDescent="0.35">
      <c r="A286" s="1">
        <v>30103</v>
      </c>
      <c r="B286">
        <v>102.4</v>
      </c>
      <c r="C286">
        <f>+IFERROR(E286,1936.27/D286)*PaperPulpPrice[[#This Row],[Paper Pulp Price]]</f>
        <v>146.01176494846575</v>
      </c>
      <c r="D286">
        <f>+VLOOKUP(PaperPulpPrice[[#This Row],[DATE]],USD_serie_storica_mensileLit[#All],2,FALSE)</f>
        <v>1357.932</v>
      </c>
      <c r="E286" t="e">
        <f>+VLOOKUP(PaperPulpPrice[[#This Row],[DATE]],USD_serie_storica_mensile[#All],2,FALSE)</f>
        <v>#N/A</v>
      </c>
    </row>
    <row r="287" spans="1:5" x14ac:dyDescent="0.35">
      <c r="A287" s="1">
        <v>30133</v>
      </c>
      <c r="B287">
        <v>97.2</v>
      </c>
      <c r="C287">
        <f>+IFERROR(E287,1936.27/D287)*PaperPulpPrice[[#This Row],[Paper Pulp Price]]</f>
        <v>136.2696671191963</v>
      </c>
      <c r="D287">
        <f>+VLOOKUP(PaperPulpPrice[[#This Row],[DATE]],USD_serie_storica_mensileLit[#All],2,FALSE)</f>
        <v>1381.125</v>
      </c>
      <c r="E287" t="e">
        <f>+VLOOKUP(PaperPulpPrice[[#This Row],[DATE]],USD_serie_storica_mensile[#All],2,FALSE)</f>
        <v>#N/A</v>
      </c>
    </row>
    <row r="288" spans="1:5" x14ac:dyDescent="0.35">
      <c r="A288" s="1">
        <v>30164</v>
      </c>
      <c r="B288">
        <v>96.8</v>
      </c>
      <c r="C288">
        <f>+IFERROR(E288,1936.27/D288)*PaperPulpPrice[[#This Row],[Paper Pulp Price]]</f>
        <v>134.78286282174636</v>
      </c>
      <c r="D288">
        <f>+VLOOKUP(PaperPulpPrice[[#This Row],[DATE]],USD_serie_storica_mensileLit[#All],2,FALSE)</f>
        <v>1390.614</v>
      </c>
      <c r="E288" t="e">
        <f>+VLOOKUP(PaperPulpPrice[[#This Row],[DATE]],USD_serie_storica_mensile[#All],2,FALSE)</f>
        <v>#N/A</v>
      </c>
    </row>
    <row r="289" spans="1:5" x14ac:dyDescent="0.35">
      <c r="A289" s="1">
        <v>30195</v>
      </c>
      <c r="B289">
        <v>96.3</v>
      </c>
      <c r="C289">
        <f>+IFERROR(E289,1936.27/D289)*PaperPulpPrice[[#This Row],[Paper Pulp Price]]</f>
        <v>132.32777351184944</v>
      </c>
      <c r="D289">
        <f>+VLOOKUP(PaperPulpPrice[[#This Row],[DATE]],USD_serie_storica_mensileLit[#All],2,FALSE)</f>
        <v>1409.098</v>
      </c>
      <c r="E289" t="e">
        <f>+VLOOKUP(PaperPulpPrice[[#This Row],[DATE]],USD_serie_storica_mensile[#All],2,FALSE)</f>
        <v>#N/A</v>
      </c>
    </row>
    <row r="290" spans="1:5" x14ac:dyDescent="0.35">
      <c r="A290" s="1">
        <v>30225</v>
      </c>
      <c r="B290">
        <v>92.4</v>
      </c>
      <c r="C290">
        <f>+IFERROR(E290,1936.27/D290)*PaperPulpPrice[[#This Row],[Paper Pulp Price]]</f>
        <v>124.40545958608779</v>
      </c>
      <c r="D290">
        <f>+VLOOKUP(PaperPulpPrice[[#This Row],[DATE]],USD_serie_storica_mensileLit[#All],2,FALSE)</f>
        <v>1438.1310000000001</v>
      </c>
      <c r="E290" t="e">
        <f>+VLOOKUP(PaperPulpPrice[[#This Row],[DATE]],USD_serie_storica_mensile[#All],2,FALSE)</f>
        <v>#N/A</v>
      </c>
    </row>
    <row r="291" spans="1:5" x14ac:dyDescent="0.35">
      <c r="A291" s="1">
        <v>30256</v>
      </c>
      <c r="B291">
        <v>91.6</v>
      </c>
      <c r="C291">
        <f>+IFERROR(E291,1936.27/D291)*PaperPulpPrice[[#This Row],[Paper Pulp Price]]</f>
        <v>120.67221486665404</v>
      </c>
      <c r="D291">
        <f>+VLOOKUP(PaperPulpPrice[[#This Row],[DATE]],USD_serie_storica_mensileLit[#All],2,FALSE)</f>
        <v>1469.7860000000001</v>
      </c>
      <c r="E291" t="e">
        <f>+VLOOKUP(PaperPulpPrice[[#This Row],[DATE]],USD_serie_storica_mensile[#All],2,FALSE)</f>
        <v>#N/A</v>
      </c>
    </row>
    <row r="292" spans="1:5" x14ac:dyDescent="0.35">
      <c r="A292" s="1">
        <v>30286</v>
      </c>
      <c r="B292">
        <v>91.6</v>
      </c>
      <c r="C292">
        <f>+IFERROR(E292,1936.27/D292)*PaperPulpPrice[[#This Row],[Paper Pulp Price]]</f>
        <v>127.0451937134372</v>
      </c>
      <c r="D292">
        <f>+VLOOKUP(PaperPulpPrice[[#This Row],[DATE]],USD_serie_storica_mensileLit[#All],2,FALSE)</f>
        <v>1396.057</v>
      </c>
      <c r="E292" t="e">
        <f>+VLOOKUP(PaperPulpPrice[[#This Row],[DATE]],USD_serie_storica_mensile[#All],2,FALSE)</f>
        <v>#N/A</v>
      </c>
    </row>
    <row r="293" spans="1:5" x14ac:dyDescent="0.35">
      <c r="A293" s="1">
        <v>30317</v>
      </c>
      <c r="B293">
        <v>91.4</v>
      </c>
      <c r="C293">
        <f>+IFERROR(E293,1936.27/D293)*PaperPulpPrice[[#This Row],[Paper Pulp Price]]</f>
        <v>128.79391745112238</v>
      </c>
      <c r="D293">
        <f>+VLOOKUP(PaperPulpPrice[[#This Row],[DATE]],USD_serie_storica_mensileLit[#All],2,FALSE)</f>
        <v>1374.095</v>
      </c>
      <c r="E293" t="e">
        <f>+VLOOKUP(PaperPulpPrice[[#This Row],[DATE]],USD_serie_storica_mensile[#All],2,FALSE)</f>
        <v>#N/A</v>
      </c>
    </row>
    <row r="294" spans="1:5" x14ac:dyDescent="0.35">
      <c r="A294" s="1">
        <v>30348</v>
      </c>
      <c r="B294">
        <v>91.2</v>
      </c>
      <c r="C294">
        <f>+IFERROR(E294,1936.27/D294)*PaperPulpPrice[[#This Row],[Paper Pulp Price]]</f>
        <v>126.31795262106365</v>
      </c>
      <c r="D294">
        <f>+VLOOKUP(PaperPulpPrice[[#This Row],[DATE]],USD_serie_storica_mensileLit[#All],2,FALSE)</f>
        <v>1397.963</v>
      </c>
      <c r="E294" t="e">
        <f>+VLOOKUP(PaperPulpPrice[[#This Row],[DATE]],USD_serie_storica_mensile[#All],2,FALSE)</f>
        <v>#N/A</v>
      </c>
    </row>
    <row r="295" spans="1:5" x14ac:dyDescent="0.35">
      <c r="A295" s="1">
        <v>30376</v>
      </c>
      <c r="B295">
        <v>90.5</v>
      </c>
      <c r="C295">
        <f>+IFERROR(E295,1936.27/D295)*PaperPulpPrice[[#This Row],[Paper Pulp Price]]</f>
        <v>122.86140825557173</v>
      </c>
      <c r="D295">
        <f>+VLOOKUP(PaperPulpPrice[[#This Row],[DATE]],USD_serie_storica_mensileLit[#All],2,FALSE)</f>
        <v>1426.261</v>
      </c>
      <c r="E295" t="e">
        <f>+VLOOKUP(PaperPulpPrice[[#This Row],[DATE]],USD_serie_storica_mensile[#All],2,FALSE)</f>
        <v>#N/A</v>
      </c>
    </row>
    <row r="296" spans="1:5" x14ac:dyDescent="0.35">
      <c r="A296" s="1">
        <v>30407</v>
      </c>
      <c r="B296">
        <v>90.4</v>
      </c>
      <c r="C296">
        <f>+IFERROR(E296,1936.27/D296)*PaperPulpPrice[[#This Row],[Paper Pulp Price]]</f>
        <v>120.55886135016652</v>
      </c>
      <c r="D296">
        <f>+VLOOKUP(PaperPulpPrice[[#This Row],[DATE]],USD_serie_storica_mensileLit[#All],2,FALSE)</f>
        <v>1451.895</v>
      </c>
      <c r="E296" t="e">
        <f>+VLOOKUP(PaperPulpPrice[[#This Row],[DATE]],USD_serie_storica_mensile[#All],2,FALSE)</f>
        <v>#N/A</v>
      </c>
    </row>
    <row r="297" spans="1:5" x14ac:dyDescent="0.35">
      <c r="A297" s="1">
        <v>30437</v>
      </c>
      <c r="B297">
        <v>90.5</v>
      </c>
      <c r="C297">
        <f>+IFERROR(E297,1936.27/D297)*PaperPulpPrice[[#This Row],[Paper Pulp Price]]</f>
        <v>119.3266070189464</v>
      </c>
      <c r="D297">
        <f>+VLOOKUP(PaperPulpPrice[[#This Row],[DATE]],USD_serie_storica_mensileLit[#All],2,FALSE)</f>
        <v>1468.511</v>
      </c>
      <c r="E297" t="e">
        <f>+VLOOKUP(PaperPulpPrice[[#This Row],[DATE]],USD_serie_storica_mensile[#All],2,FALSE)</f>
        <v>#N/A</v>
      </c>
    </row>
    <row r="298" spans="1:5" x14ac:dyDescent="0.35">
      <c r="A298" s="1">
        <v>30468</v>
      </c>
      <c r="B298">
        <v>91</v>
      </c>
      <c r="C298">
        <f>+IFERROR(E298,1936.27/D298)*PaperPulpPrice[[#This Row],[Paper Pulp Price]]</f>
        <v>116.6320390219621</v>
      </c>
      <c r="D298">
        <f>+VLOOKUP(PaperPulpPrice[[#This Row],[DATE]],USD_serie_storica_mensileLit[#All],2,FALSE)</f>
        <v>1510.739</v>
      </c>
      <c r="E298" t="e">
        <f>+VLOOKUP(PaperPulpPrice[[#This Row],[DATE]],USD_serie_storica_mensile[#All],2,FALSE)</f>
        <v>#N/A</v>
      </c>
    </row>
    <row r="299" spans="1:5" x14ac:dyDescent="0.35">
      <c r="A299" s="1">
        <v>30498</v>
      </c>
      <c r="B299">
        <v>91.2</v>
      </c>
      <c r="C299">
        <f>+IFERROR(E299,1936.27/D299)*PaperPulpPrice[[#This Row],[Paper Pulp Price]]</f>
        <v>115.2832101863591</v>
      </c>
      <c r="D299">
        <f>+VLOOKUP(PaperPulpPrice[[#This Row],[DATE]],USD_serie_storica_mensileLit[#All],2,FALSE)</f>
        <v>1531.7739999999999</v>
      </c>
      <c r="E299" t="e">
        <f>+VLOOKUP(PaperPulpPrice[[#This Row],[DATE]],USD_serie_storica_mensile[#All],2,FALSE)</f>
        <v>#N/A</v>
      </c>
    </row>
    <row r="300" spans="1:5" x14ac:dyDescent="0.35">
      <c r="A300" s="1">
        <v>30529</v>
      </c>
      <c r="B300">
        <v>91.4</v>
      </c>
      <c r="C300">
        <f>+IFERROR(E300,1936.27/D300)*PaperPulpPrice[[#This Row],[Paper Pulp Price]]</f>
        <v>111.45719503977128</v>
      </c>
      <c r="D300">
        <f>+VLOOKUP(PaperPulpPrice[[#This Row],[DATE]],USD_serie_storica_mensileLit[#All],2,FALSE)</f>
        <v>1587.83</v>
      </c>
      <c r="E300" t="e">
        <f>+VLOOKUP(PaperPulpPrice[[#This Row],[DATE]],USD_serie_storica_mensile[#All],2,FALSE)</f>
        <v>#N/A</v>
      </c>
    </row>
    <row r="301" spans="1:5" x14ac:dyDescent="0.35">
      <c r="A301" s="1">
        <v>30560</v>
      </c>
      <c r="B301">
        <v>91.1</v>
      </c>
      <c r="C301">
        <f>+IFERROR(E301,1936.27/D301)*PaperPulpPrice[[#This Row],[Paper Pulp Price]]</f>
        <v>110.15246814590562</v>
      </c>
      <c r="D301">
        <f>+VLOOKUP(PaperPulpPrice[[#This Row],[DATE]],USD_serie_storica_mensileLit[#All],2,FALSE)</f>
        <v>1601.364</v>
      </c>
      <c r="E301" t="e">
        <f>+VLOOKUP(PaperPulpPrice[[#This Row],[DATE]],USD_serie_storica_mensile[#All],2,FALSE)</f>
        <v>#N/A</v>
      </c>
    </row>
    <row r="302" spans="1:5" x14ac:dyDescent="0.35">
      <c r="A302" s="1">
        <v>30590</v>
      </c>
      <c r="B302">
        <v>91.6</v>
      </c>
      <c r="C302">
        <f>+IFERROR(E302,1936.27/D302)*PaperPulpPrice[[#This Row],[Paper Pulp Price]]</f>
        <v>112.122860663132</v>
      </c>
      <c r="D302">
        <f>+VLOOKUP(PaperPulpPrice[[#This Row],[DATE]],USD_serie_storica_mensileLit[#All],2,FALSE)</f>
        <v>1581.857</v>
      </c>
      <c r="E302" t="e">
        <f>+VLOOKUP(PaperPulpPrice[[#This Row],[DATE]],USD_serie_storica_mensile[#All],2,FALSE)</f>
        <v>#N/A</v>
      </c>
    </row>
    <row r="303" spans="1:5" x14ac:dyDescent="0.35">
      <c r="A303" s="1">
        <v>30621</v>
      </c>
      <c r="B303">
        <v>94.1</v>
      </c>
      <c r="C303">
        <f>+IFERROR(E303,1936.27/D303)*PaperPulpPrice[[#This Row],[Paper Pulp Price]]</f>
        <v>112.02317587225387</v>
      </c>
      <c r="D303">
        <f>+VLOOKUP(PaperPulpPrice[[#This Row],[DATE]],USD_serie_storica_mensileLit[#All],2,FALSE)</f>
        <v>1626.4760000000001</v>
      </c>
      <c r="E303" t="e">
        <f>+VLOOKUP(PaperPulpPrice[[#This Row],[DATE]],USD_serie_storica_mensile[#All],2,FALSE)</f>
        <v>#N/A</v>
      </c>
    </row>
    <row r="304" spans="1:5" x14ac:dyDescent="0.35">
      <c r="A304" s="1">
        <v>30651</v>
      </c>
      <c r="B304">
        <v>93.8</v>
      </c>
      <c r="C304">
        <f>+IFERROR(E304,1936.27/D304)*PaperPulpPrice[[#This Row],[Paper Pulp Price]]</f>
        <v>108.96861174341737</v>
      </c>
      <c r="D304">
        <f>+VLOOKUP(PaperPulpPrice[[#This Row],[DATE]],USD_serie_storica_mensileLit[#All],2,FALSE)</f>
        <v>1666.7380000000001</v>
      </c>
      <c r="E304" t="e">
        <f>+VLOOKUP(PaperPulpPrice[[#This Row],[DATE]],USD_serie_storica_mensile[#All],2,FALSE)</f>
        <v>#N/A</v>
      </c>
    </row>
    <row r="305" spans="1:5" x14ac:dyDescent="0.35">
      <c r="A305" s="1">
        <v>30682</v>
      </c>
      <c r="B305">
        <v>96.6</v>
      </c>
      <c r="C305">
        <f>+IFERROR(E305,1936.27/D305)*PaperPulpPrice[[#This Row],[Paper Pulp Price]]</f>
        <v>109.7119835576038</v>
      </c>
      <c r="D305">
        <f>+VLOOKUP(PaperPulpPrice[[#This Row],[DATE]],USD_serie_storica_mensileLit[#All],2,FALSE)</f>
        <v>1704.8610000000001</v>
      </c>
      <c r="E305" t="e">
        <f>+VLOOKUP(PaperPulpPrice[[#This Row],[DATE]],USD_serie_storica_mensile[#All],2,FALSE)</f>
        <v>#N/A</v>
      </c>
    </row>
    <row r="306" spans="1:5" x14ac:dyDescent="0.35">
      <c r="A306" s="1">
        <v>30713</v>
      </c>
      <c r="B306">
        <v>98.7</v>
      </c>
      <c r="C306">
        <f>+IFERROR(E306,1936.27/D306)*PaperPulpPrice[[#This Row],[Paper Pulp Price]]</f>
        <v>114.53174691166768</v>
      </c>
      <c r="D306">
        <f>+VLOOKUP(PaperPulpPrice[[#This Row],[DATE]],USD_serie_storica_mensileLit[#All],2,FALSE)</f>
        <v>1668.6189999999999</v>
      </c>
      <c r="E306" t="e">
        <f>+VLOOKUP(PaperPulpPrice[[#This Row],[DATE]],USD_serie_storica_mensile[#All],2,FALSE)</f>
        <v>#N/A</v>
      </c>
    </row>
    <row r="307" spans="1:5" x14ac:dyDescent="0.35">
      <c r="A307" s="1">
        <v>30742</v>
      </c>
      <c r="B307">
        <v>99.9</v>
      </c>
      <c r="C307">
        <f>+IFERROR(E307,1936.27/D307)*PaperPulpPrice[[#This Row],[Paper Pulp Price]]</f>
        <v>119.84014137953467</v>
      </c>
      <c r="D307">
        <f>+VLOOKUP(PaperPulpPrice[[#This Row],[DATE]],USD_serie_storica_mensileLit[#All],2,FALSE)</f>
        <v>1614.095</v>
      </c>
      <c r="E307" t="e">
        <f>+VLOOKUP(PaperPulpPrice[[#This Row],[DATE]],USD_serie_storica_mensile[#All],2,FALSE)</f>
        <v>#N/A</v>
      </c>
    </row>
    <row r="308" spans="1:5" x14ac:dyDescent="0.35">
      <c r="A308" s="1">
        <v>30773</v>
      </c>
      <c r="B308">
        <v>105.8</v>
      </c>
      <c r="C308">
        <f>+IFERROR(E308,1936.27/D308)*PaperPulpPrice[[#This Row],[Paper Pulp Price]]</f>
        <v>125.31219323014282</v>
      </c>
      <c r="D308">
        <f>+VLOOKUP(PaperPulpPrice[[#This Row],[DATE]],USD_serie_storica_mensileLit[#All],2,FALSE)</f>
        <v>1634.7760000000001</v>
      </c>
      <c r="E308" t="e">
        <f>+VLOOKUP(PaperPulpPrice[[#This Row],[DATE]],USD_serie_storica_mensile[#All],2,FALSE)</f>
        <v>#N/A</v>
      </c>
    </row>
    <row r="309" spans="1:5" x14ac:dyDescent="0.35">
      <c r="A309" s="1">
        <v>30803</v>
      </c>
      <c r="B309">
        <v>107.6</v>
      </c>
      <c r="C309">
        <f>+IFERROR(E309,1936.27/D309)*PaperPulpPrice[[#This Row],[Paper Pulp Price]]</f>
        <v>122.75806292905705</v>
      </c>
      <c r="D309">
        <f>+VLOOKUP(PaperPulpPrice[[#This Row],[DATE]],USD_serie_storica_mensileLit[#All],2,FALSE)</f>
        <v>1697.181</v>
      </c>
      <c r="E309" t="e">
        <f>+VLOOKUP(PaperPulpPrice[[#This Row],[DATE]],USD_serie_storica_mensile[#All],2,FALSE)</f>
        <v>#N/A</v>
      </c>
    </row>
    <row r="310" spans="1:5" x14ac:dyDescent="0.35">
      <c r="A310" s="1">
        <v>30834</v>
      </c>
      <c r="B310">
        <v>108.2</v>
      </c>
      <c r="C310">
        <f>+IFERROR(E310,1936.27/D310)*PaperPulpPrice[[#This Row],[Paper Pulp Price]]</f>
        <v>123.69366536461408</v>
      </c>
      <c r="D310">
        <f>+VLOOKUP(PaperPulpPrice[[#This Row],[DATE]],USD_serie_storica_mensileLit[#All],2,FALSE)</f>
        <v>1693.7360000000001</v>
      </c>
      <c r="E310" t="e">
        <f>+VLOOKUP(PaperPulpPrice[[#This Row],[DATE]],USD_serie_storica_mensile[#All],2,FALSE)</f>
        <v>#N/A</v>
      </c>
    </row>
    <row r="311" spans="1:5" x14ac:dyDescent="0.35">
      <c r="A311" s="1">
        <v>30864</v>
      </c>
      <c r="B311">
        <v>108.3</v>
      </c>
      <c r="C311">
        <f>+IFERROR(E311,1936.27/D311)*PaperPulpPrice[[#This Row],[Paper Pulp Price]]</f>
        <v>119.86793311341142</v>
      </c>
      <c r="D311">
        <f>+VLOOKUP(PaperPulpPrice[[#This Row],[DATE]],USD_serie_storica_mensileLit[#All],2,FALSE)</f>
        <v>1749.4090000000001</v>
      </c>
      <c r="E311" t="e">
        <f>+VLOOKUP(PaperPulpPrice[[#This Row],[DATE]],USD_serie_storica_mensile[#All],2,FALSE)</f>
        <v>#N/A</v>
      </c>
    </row>
    <row r="312" spans="1:5" x14ac:dyDescent="0.35">
      <c r="A312" s="1">
        <v>30895</v>
      </c>
      <c r="B312">
        <v>108.2</v>
      </c>
      <c r="C312">
        <f>+IFERROR(E312,1936.27/D312)*PaperPulpPrice[[#This Row],[Paper Pulp Price]]</f>
        <v>117.60192223168382</v>
      </c>
      <c r="D312">
        <f>+VLOOKUP(PaperPulpPrice[[#This Row],[DATE]],USD_serie_storica_mensileLit[#All],2,FALSE)</f>
        <v>1781.471</v>
      </c>
      <c r="E312" t="e">
        <f>+VLOOKUP(PaperPulpPrice[[#This Row],[DATE]],USD_serie_storica_mensile[#All],2,FALSE)</f>
        <v>#N/A</v>
      </c>
    </row>
    <row r="313" spans="1:5" x14ac:dyDescent="0.35">
      <c r="A313" s="1">
        <v>30926</v>
      </c>
      <c r="B313">
        <v>107.9</v>
      </c>
      <c r="C313">
        <f>+IFERROR(E313,1936.27/D313)*PaperPulpPrice[[#This Row],[Paper Pulp Price]]</f>
        <v>111.86822614862182</v>
      </c>
      <c r="D313">
        <f>+VLOOKUP(PaperPulpPrice[[#This Row],[DATE]],USD_serie_storica_mensileLit[#All],2,FALSE)</f>
        <v>1867.586</v>
      </c>
      <c r="E313" t="e">
        <f>+VLOOKUP(PaperPulpPrice[[#This Row],[DATE]],USD_serie_storica_mensile[#All],2,FALSE)</f>
        <v>#N/A</v>
      </c>
    </row>
    <row r="314" spans="1:5" x14ac:dyDescent="0.35">
      <c r="A314" s="1">
        <v>30956</v>
      </c>
      <c r="B314">
        <v>107.7</v>
      </c>
      <c r="C314">
        <f>+IFERROR(E314,1936.27/D314)*PaperPulpPrice[[#This Row],[Paper Pulp Price]]</f>
        <v>109.76483304436255</v>
      </c>
      <c r="D314">
        <f>+VLOOKUP(PaperPulpPrice[[#This Row],[DATE]],USD_serie_storica_mensileLit[#All],2,FALSE)</f>
        <v>1899.846</v>
      </c>
      <c r="E314" t="e">
        <f>+VLOOKUP(PaperPulpPrice[[#This Row],[DATE]],USD_serie_storica_mensile[#All],2,FALSE)</f>
        <v>#N/A</v>
      </c>
    </row>
    <row r="315" spans="1:5" x14ac:dyDescent="0.35">
      <c r="A315" s="1">
        <v>30987</v>
      </c>
      <c r="B315">
        <v>104.8</v>
      </c>
      <c r="C315">
        <f>+IFERROR(E315,1936.27/D315)*PaperPulpPrice[[#This Row],[Paper Pulp Price]]</f>
        <v>109.14330925330393</v>
      </c>
      <c r="D315">
        <f>+VLOOKUP(PaperPulpPrice[[#This Row],[DATE]],USD_serie_storica_mensileLit[#All],2,FALSE)</f>
        <v>1859.2170000000001</v>
      </c>
      <c r="E315" t="e">
        <f>+VLOOKUP(PaperPulpPrice[[#This Row],[DATE]],USD_serie_storica_mensile[#All],2,FALSE)</f>
        <v>#N/A</v>
      </c>
    </row>
    <row r="316" spans="1:5" x14ac:dyDescent="0.35">
      <c r="A316" s="1">
        <v>31017</v>
      </c>
      <c r="B316">
        <v>103.4</v>
      </c>
      <c r="C316">
        <f>+IFERROR(E316,1936.27/D316)*PaperPulpPrice[[#This Row],[Paper Pulp Price]]</f>
        <v>104.66466583789628</v>
      </c>
      <c r="D316">
        <f>+VLOOKUP(PaperPulpPrice[[#This Row],[DATE]],USD_serie_storica_mensileLit[#All],2,FALSE)</f>
        <v>1912.874</v>
      </c>
      <c r="E316" t="e">
        <f>+VLOOKUP(PaperPulpPrice[[#This Row],[DATE]],USD_serie_storica_mensile[#All],2,FALSE)</f>
        <v>#N/A</v>
      </c>
    </row>
    <row r="317" spans="1:5" x14ac:dyDescent="0.35">
      <c r="A317" s="1">
        <v>31048</v>
      </c>
      <c r="B317">
        <v>100.6</v>
      </c>
      <c r="C317">
        <f>+IFERROR(E317,1936.27/D317)*PaperPulpPrice[[#This Row],[Paper Pulp Price]]</f>
        <v>99.943438396297566</v>
      </c>
      <c r="D317">
        <f>+VLOOKUP(PaperPulpPrice[[#This Row],[DATE]],USD_serie_storica_mensileLit[#All],2,FALSE)</f>
        <v>1948.99</v>
      </c>
      <c r="E317" t="e">
        <f>+VLOOKUP(PaperPulpPrice[[#This Row],[DATE]],USD_serie_storica_mensile[#All],2,FALSE)</f>
        <v>#N/A</v>
      </c>
    </row>
    <row r="318" spans="1:5" x14ac:dyDescent="0.35">
      <c r="A318" s="1">
        <v>31079</v>
      </c>
      <c r="B318">
        <v>96.2</v>
      </c>
      <c r="C318">
        <f>+IFERROR(E318,1936.27/D318)*PaperPulpPrice[[#This Row],[Paper Pulp Price]]</f>
        <v>91.482504452099548</v>
      </c>
      <c r="D318">
        <f>+VLOOKUP(PaperPulpPrice[[#This Row],[DATE]],USD_serie_storica_mensileLit[#All],2,FALSE)</f>
        <v>2036.1179999999999</v>
      </c>
      <c r="E318" t="e">
        <f>+VLOOKUP(PaperPulpPrice[[#This Row],[DATE]],USD_serie_storica_mensile[#All],2,FALSE)</f>
        <v>#N/A</v>
      </c>
    </row>
    <row r="319" spans="1:5" x14ac:dyDescent="0.35">
      <c r="A319" s="1">
        <v>31107</v>
      </c>
      <c r="B319">
        <v>93.3</v>
      </c>
      <c r="C319">
        <f>+IFERROR(E319,1936.27/D319)*PaperPulpPrice[[#This Row],[Paper Pulp Price]]</f>
        <v>86.699738538754133</v>
      </c>
      <c r="D319">
        <f>+VLOOKUP(PaperPulpPrice[[#This Row],[DATE]],USD_serie_storica_mensileLit[#All],2,FALSE)</f>
        <v>2083.674</v>
      </c>
      <c r="E319" t="e">
        <f>+VLOOKUP(PaperPulpPrice[[#This Row],[DATE]],USD_serie_storica_mensile[#All],2,FALSE)</f>
        <v>#N/A</v>
      </c>
    </row>
    <row r="320" spans="1:5" x14ac:dyDescent="0.35">
      <c r="A320" s="1">
        <v>31138</v>
      </c>
      <c r="B320">
        <v>91.9</v>
      </c>
      <c r="C320">
        <f>+IFERROR(E320,1936.27/D320)*PaperPulpPrice[[#This Row],[Paper Pulp Price]]</f>
        <v>90.237366033349801</v>
      </c>
      <c r="D320">
        <f>+VLOOKUP(PaperPulpPrice[[#This Row],[DATE]],USD_serie_storica_mensileLit[#All],2,FALSE)</f>
        <v>1971.9459999999999</v>
      </c>
      <c r="E320" t="e">
        <f>+VLOOKUP(PaperPulpPrice[[#This Row],[DATE]],USD_serie_storica_mensile[#All],2,FALSE)</f>
        <v>#N/A</v>
      </c>
    </row>
    <row r="321" spans="1:5" x14ac:dyDescent="0.35">
      <c r="A321" s="1">
        <v>31168</v>
      </c>
      <c r="B321">
        <v>91.2</v>
      </c>
      <c r="C321">
        <f>+IFERROR(E321,1936.27/D321)*PaperPulpPrice[[#This Row],[Paper Pulp Price]]</f>
        <v>88.998423520588986</v>
      </c>
      <c r="D321">
        <f>+VLOOKUP(PaperPulpPrice[[#This Row],[DATE]],USD_serie_storica_mensileLit[#All],2,FALSE)</f>
        <v>1984.1679999999999</v>
      </c>
      <c r="E321" t="e">
        <f>+VLOOKUP(PaperPulpPrice[[#This Row],[DATE]],USD_serie_storica_mensile[#All],2,FALSE)</f>
        <v>#N/A</v>
      </c>
    </row>
    <row r="322" spans="1:5" x14ac:dyDescent="0.35">
      <c r="A322" s="1">
        <v>31199</v>
      </c>
      <c r="B322">
        <v>91.8</v>
      </c>
      <c r="C322">
        <f>+IFERROR(E322,1936.27/D322)*PaperPulpPrice[[#This Row],[Paper Pulp Price]]</f>
        <v>90.96349681383937</v>
      </c>
      <c r="D322">
        <f>+VLOOKUP(PaperPulpPrice[[#This Row],[DATE]],USD_serie_storica_mensileLit[#All],2,FALSE)</f>
        <v>1954.076</v>
      </c>
      <c r="E322" t="e">
        <f>+VLOOKUP(PaperPulpPrice[[#This Row],[DATE]],USD_serie_storica_mensile[#All],2,FALSE)</f>
        <v>#N/A</v>
      </c>
    </row>
    <row r="323" spans="1:5" x14ac:dyDescent="0.35">
      <c r="A323" s="1">
        <v>31229</v>
      </c>
      <c r="B323">
        <v>91</v>
      </c>
      <c r="C323">
        <f>+IFERROR(E323,1936.27/D323)*PaperPulpPrice[[#This Row],[Paper Pulp Price]]</f>
        <v>92.04150212081322</v>
      </c>
      <c r="D323">
        <f>+VLOOKUP(PaperPulpPrice[[#This Row],[DATE]],USD_serie_storica_mensileLit[#All],2,FALSE)</f>
        <v>1914.36</v>
      </c>
      <c r="E323" t="e">
        <f>+VLOOKUP(PaperPulpPrice[[#This Row],[DATE]],USD_serie_storica_mensile[#All],2,FALSE)</f>
        <v>#N/A</v>
      </c>
    </row>
    <row r="324" spans="1:5" x14ac:dyDescent="0.35">
      <c r="A324" s="1">
        <v>31260</v>
      </c>
      <c r="B324">
        <v>89</v>
      </c>
      <c r="C324">
        <f>+IFERROR(E324,1936.27/D324)*PaperPulpPrice[[#This Row],[Paper Pulp Price]]</f>
        <v>92.081740109903009</v>
      </c>
      <c r="D324">
        <f>+VLOOKUP(PaperPulpPrice[[#This Row],[DATE]],USD_serie_storica_mensileLit[#All],2,FALSE)</f>
        <v>1871.4680000000001</v>
      </c>
      <c r="E324" t="e">
        <f>+VLOOKUP(PaperPulpPrice[[#This Row],[DATE]],USD_serie_storica_mensile[#All],2,FALSE)</f>
        <v>#N/A</v>
      </c>
    </row>
    <row r="325" spans="1:5" x14ac:dyDescent="0.35">
      <c r="A325" s="1">
        <v>31291</v>
      </c>
      <c r="B325">
        <v>88.3</v>
      </c>
      <c r="C325">
        <f>+IFERROR(E325,1936.27/D325)*PaperPulpPrice[[#This Row],[Paper Pulp Price]]</f>
        <v>89.878786684035504</v>
      </c>
      <c r="D325">
        <f>+VLOOKUP(PaperPulpPrice[[#This Row],[DATE]],USD_serie_storica_mensileLit[#All],2,FALSE)</f>
        <v>1902.258</v>
      </c>
      <c r="E325" t="e">
        <f>+VLOOKUP(PaperPulpPrice[[#This Row],[DATE]],USD_serie_storica_mensile[#All],2,FALSE)</f>
        <v>#N/A</v>
      </c>
    </row>
    <row r="326" spans="1:5" x14ac:dyDescent="0.35">
      <c r="A326" s="1">
        <v>31321</v>
      </c>
      <c r="B326">
        <v>88.3</v>
      </c>
      <c r="C326">
        <f>+IFERROR(E326,1936.27/D326)*PaperPulpPrice[[#This Row],[Paper Pulp Price]]</f>
        <v>95.762873906042145</v>
      </c>
      <c r="D326">
        <f>+VLOOKUP(PaperPulpPrice[[#This Row],[DATE]],USD_serie_storica_mensileLit[#All],2,FALSE)</f>
        <v>1785.375</v>
      </c>
      <c r="E326" t="e">
        <f>+VLOOKUP(PaperPulpPrice[[#This Row],[DATE]],USD_serie_storica_mensile[#All],2,FALSE)</f>
        <v>#N/A</v>
      </c>
    </row>
    <row r="327" spans="1:5" x14ac:dyDescent="0.35">
      <c r="A327" s="1">
        <v>31352</v>
      </c>
      <c r="B327">
        <v>88</v>
      </c>
      <c r="C327">
        <f>+IFERROR(E327,1936.27/D327)*PaperPulpPrice[[#This Row],[Paper Pulp Price]]</f>
        <v>97.297722015416497</v>
      </c>
      <c r="D327">
        <f>+VLOOKUP(PaperPulpPrice[[#This Row],[DATE]],USD_serie_storica_mensileLit[#All],2,FALSE)</f>
        <v>1751.241</v>
      </c>
      <c r="E327" t="e">
        <f>+VLOOKUP(PaperPulpPrice[[#This Row],[DATE]],USD_serie_storica_mensile[#All],2,FALSE)</f>
        <v>#N/A</v>
      </c>
    </row>
    <row r="328" spans="1:5" x14ac:dyDescent="0.35">
      <c r="A328" s="1">
        <v>31382</v>
      </c>
      <c r="B328">
        <v>87.4</v>
      </c>
      <c r="C328">
        <f>+IFERROR(E328,1936.27/D328)*PaperPulpPrice[[#This Row],[Paper Pulp Price]]</f>
        <v>98.766626999713452</v>
      </c>
      <c r="D328">
        <f>+VLOOKUP(PaperPulpPrice[[#This Row],[DATE]],USD_serie_storica_mensileLit[#All],2,FALSE)</f>
        <v>1713.433</v>
      </c>
      <c r="E328" t="e">
        <f>+VLOOKUP(PaperPulpPrice[[#This Row],[DATE]],USD_serie_storica_mensile[#All],2,FALSE)</f>
        <v>#N/A</v>
      </c>
    </row>
    <row r="329" spans="1:5" x14ac:dyDescent="0.35">
      <c r="A329" s="1">
        <v>31413</v>
      </c>
      <c r="B329">
        <v>88</v>
      </c>
      <c r="C329">
        <f>+IFERROR(E329,1936.27/D329)*PaperPulpPrice[[#This Row],[Paper Pulp Price]]</f>
        <v>102.31594698768848</v>
      </c>
      <c r="D329">
        <f>+VLOOKUP(PaperPulpPrice[[#This Row],[DATE]],USD_serie_storica_mensileLit[#All],2,FALSE)</f>
        <v>1665.3489999999999</v>
      </c>
      <c r="E329" t="e">
        <f>+VLOOKUP(PaperPulpPrice[[#This Row],[DATE]],USD_serie_storica_mensile[#All],2,FALSE)</f>
        <v>#N/A</v>
      </c>
    </row>
    <row r="330" spans="1:5" x14ac:dyDescent="0.35">
      <c r="A330" s="1">
        <v>31444</v>
      </c>
      <c r="B330">
        <v>87.4</v>
      </c>
      <c r="C330">
        <f>+IFERROR(E330,1936.27/D330)*PaperPulpPrice[[#This Row],[Paper Pulp Price]]</f>
        <v>106.57149856292524</v>
      </c>
      <c r="D330">
        <f>+VLOOKUP(PaperPulpPrice[[#This Row],[DATE]],USD_serie_storica_mensileLit[#All],2,FALSE)</f>
        <v>1587.9480000000001</v>
      </c>
      <c r="E330" t="e">
        <f>+VLOOKUP(PaperPulpPrice[[#This Row],[DATE]],USD_serie_storica_mensile[#All],2,FALSE)</f>
        <v>#N/A</v>
      </c>
    </row>
    <row r="331" spans="1:5" x14ac:dyDescent="0.35">
      <c r="A331" s="1">
        <v>31472</v>
      </c>
      <c r="B331">
        <v>89</v>
      </c>
      <c r="C331">
        <f>+IFERROR(E331,1936.27/D331)*PaperPulpPrice[[#This Row],[Paper Pulp Price]]</f>
        <v>111.73487674853173</v>
      </c>
      <c r="D331">
        <f>+VLOOKUP(PaperPulpPrice[[#This Row],[DATE]],USD_serie_storica_mensileLit[#All],2,FALSE)</f>
        <v>1542.2940000000001</v>
      </c>
      <c r="E331" t="e">
        <f>+VLOOKUP(PaperPulpPrice[[#This Row],[DATE]],USD_serie_storica_mensile[#All],2,FALSE)</f>
        <v>#N/A</v>
      </c>
    </row>
    <row r="332" spans="1:5" x14ac:dyDescent="0.35">
      <c r="A332" s="1">
        <v>31503</v>
      </c>
      <c r="B332">
        <v>90.4</v>
      </c>
      <c r="C332">
        <f>+IFERROR(E332,1936.27/D332)*PaperPulpPrice[[#This Row],[Paper Pulp Price]]</f>
        <v>112.21407493597202</v>
      </c>
      <c r="D332">
        <f>+VLOOKUP(PaperPulpPrice[[#This Row],[DATE]],USD_serie_storica_mensileLit[#All],2,FALSE)</f>
        <v>1559.865</v>
      </c>
      <c r="E332" t="e">
        <f>+VLOOKUP(PaperPulpPrice[[#This Row],[DATE]],USD_serie_storica_mensile[#All],2,FALSE)</f>
        <v>#N/A</v>
      </c>
    </row>
    <row r="333" spans="1:5" x14ac:dyDescent="0.35">
      <c r="A333" s="1">
        <v>31533</v>
      </c>
      <c r="B333">
        <v>92.6</v>
      </c>
      <c r="C333">
        <f>+IFERROR(E333,1936.27/D333)*PaperPulpPrice[[#This Row],[Paper Pulp Price]]</f>
        <v>117.28836219556628</v>
      </c>
      <c r="D333">
        <f>+VLOOKUP(PaperPulpPrice[[#This Row],[DATE]],USD_serie_storica_mensileLit[#All],2,FALSE)</f>
        <v>1528.6990000000001</v>
      </c>
      <c r="E333" t="e">
        <f>+VLOOKUP(PaperPulpPrice[[#This Row],[DATE]],USD_serie_storica_mensile[#All],2,FALSE)</f>
        <v>#N/A</v>
      </c>
    </row>
    <row r="334" spans="1:5" x14ac:dyDescent="0.35">
      <c r="A334" s="1">
        <v>31564</v>
      </c>
      <c r="B334">
        <v>94.4</v>
      </c>
      <c r="C334">
        <f>+IFERROR(E334,1936.27/D334)*PaperPulpPrice[[#This Row],[Paper Pulp Price]]</f>
        <v>119.34786963556515</v>
      </c>
      <c r="D334">
        <f>+VLOOKUP(PaperPulpPrice[[#This Row],[DATE]],USD_serie_storica_mensileLit[#All],2,FALSE)</f>
        <v>1531.5219999999999</v>
      </c>
      <c r="E334" t="e">
        <f>+VLOOKUP(PaperPulpPrice[[#This Row],[DATE]],USD_serie_storica_mensile[#All],2,FALSE)</f>
        <v>#N/A</v>
      </c>
    </row>
    <row r="335" spans="1:5" x14ac:dyDescent="0.35">
      <c r="A335" s="1">
        <v>31594</v>
      </c>
      <c r="B335">
        <v>97.1</v>
      </c>
      <c r="C335">
        <f>+IFERROR(E335,1936.27/D335)*PaperPulpPrice[[#This Row],[Paper Pulp Price]]</f>
        <v>127.17404365042323</v>
      </c>
      <c r="D335">
        <f>+VLOOKUP(PaperPulpPrice[[#This Row],[DATE]],USD_serie_storica_mensileLit[#All],2,FALSE)</f>
        <v>1478.3820000000001</v>
      </c>
      <c r="E335" t="e">
        <f>+VLOOKUP(PaperPulpPrice[[#This Row],[DATE]],USD_serie_storica_mensile[#All],2,FALSE)</f>
        <v>#N/A</v>
      </c>
    </row>
    <row r="336" spans="1:5" x14ac:dyDescent="0.35">
      <c r="A336" s="1">
        <v>31625</v>
      </c>
      <c r="B336">
        <v>96.8</v>
      </c>
      <c r="C336">
        <f>+IFERROR(E336,1936.27/D336)*PaperPulpPrice[[#This Row],[Paper Pulp Price]]</f>
        <v>131.92106031823343</v>
      </c>
      <c r="D336">
        <f>+VLOOKUP(PaperPulpPrice[[#This Row],[DATE]],USD_serie_storica_mensileLit[#All],2,FALSE)</f>
        <v>1420.7809999999999</v>
      </c>
      <c r="E336" t="e">
        <f>+VLOOKUP(PaperPulpPrice[[#This Row],[DATE]],USD_serie_storica_mensile[#All],2,FALSE)</f>
        <v>#N/A</v>
      </c>
    </row>
    <row r="337" spans="1:5" x14ac:dyDescent="0.35">
      <c r="A337" s="1">
        <v>31656</v>
      </c>
      <c r="B337">
        <v>97.8</v>
      </c>
      <c r="C337">
        <f>+IFERROR(E337,1936.27/D337)*PaperPulpPrice[[#This Row],[Paper Pulp Price]]</f>
        <v>134.47236093121549</v>
      </c>
      <c r="D337">
        <f>+VLOOKUP(PaperPulpPrice[[#This Row],[DATE]],USD_serie_storica_mensileLit[#All],2,FALSE)</f>
        <v>1408.2239999999999</v>
      </c>
      <c r="E337" t="e">
        <f>+VLOOKUP(PaperPulpPrice[[#This Row],[DATE]],USD_serie_storica_mensile[#All],2,FALSE)</f>
        <v>#N/A</v>
      </c>
    </row>
    <row r="338" spans="1:5" x14ac:dyDescent="0.35">
      <c r="A338" s="1">
        <v>31686</v>
      </c>
      <c r="B338">
        <v>99.5</v>
      </c>
      <c r="C338">
        <f>+IFERROR(E338,1936.27/D338)*PaperPulpPrice[[#This Row],[Paper Pulp Price]]</f>
        <v>138.93885240995351</v>
      </c>
      <c r="D338">
        <f>+VLOOKUP(PaperPulpPrice[[#This Row],[DATE]],USD_serie_storica_mensileLit[#All],2,FALSE)</f>
        <v>1386.645</v>
      </c>
      <c r="E338" t="e">
        <f>+VLOOKUP(PaperPulpPrice[[#This Row],[DATE]],USD_serie_storica_mensile[#All],2,FALSE)</f>
        <v>#N/A</v>
      </c>
    </row>
    <row r="339" spans="1:5" x14ac:dyDescent="0.35">
      <c r="A339" s="1">
        <v>31717</v>
      </c>
      <c r="B339">
        <v>101.1</v>
      </c>
      <c r="C339">
        <f>+IFERROR(E339,1936.27/D339)*PaperPulpPrice[[#This Row],[Paper Pulp Price]]</f>
        <v>139.61663087519247</v>
      </c>
      <c r="D339">
        <f>+VLOOKUP(PaperPulpPrice[[#This Row],[DATE]],USD_serie_storica_mensileLit[#All],2,FALSE)</f>
        <v>1402.1030000000001</v>
      </c>
      <c r="E339" t="e">
        <f>+VLOOKUP(PaperPulpPrice[[#This Row],[DATE]],USD_serie_storica_mensile[#All],2,FALSE)</f>
        <v>#N/A</v>
      </c>
    </row>
    <row r="340" spans="1:5" x14ac:dyDescent="0.35">
      <c r="A340" s="1">
        <v>31747</v>
      </c>
      <c r="B340">
        <v>102</v>
      </c>
      <c r="C340">
        <f>+IFERROR(E340,1936.27/D340)*PaperPulpPrice[[#This Row],[Paper Pulp Price]]</f>
        <v>143.08927197457859</v>
      </c>
      <c r="D340">
        <f>+VLOOKUP(PaperPulpPrice[[#This Row],[DATE]],USD_serie_storica_mensileLit[#All],2,FALSE)</f>
        <v>1380.2539999999999</v>
      </c>
      <c r="E340" t="e">
        <f>+VLOOKUP(PaperPulpPrice[[#This Row],[DATE]],USD_serie_storica_mensile[#All],2,FALSE)</f>
        <v>#N/A</v>
      </c>
    </row>
    <row r="341" spans="1:5" x14ac:dyDescent="0.35">
      <c r="A341" s="1">
        <v>31778</v>
      </c>
      <c r="B341">
        <v>105.5</v>
      </c>
      <c r="C341">
        <f>+IFERROR(E341,1936.27/D341)*PaperPulpPrice[[#This Row],[Paper Pulp Price]]</f>
        <v>155.37594582589199</v>
      </c>
      <c r="D341">
        <f>+VLOOKUP(PaperPulpPrice[[#This Row],[DATE]],USD_serie_storica_mensileLit[#All],2,FALSE)</f>
        <v>1314.7239999999999</v>
      </c>
      <c r="E341" t="e">
        <f>+VLOOKUP(PaperPulpPrice[[#This Row],[DATE]],USD_serie_storica_mensile[#All],2,FALSE)</f>
        <v>#N/A</v>
      </c>
    </row>
    <row r="342" spans="1:5" x14ac:dyDescent="0.35">
      <c r="A342" s="1">
        <v>31809</v>
      </c>
      <c r="B342">
        <v>105.4</v>
      </c>
      <c r="C342">
        <f>+IFERROR(E342,1936.27/D342)*PaperPulpPrice[[#This Row],[Paper Pulp Price]]</f>
        <v>157.03670319878549</v>
      </c>
      <c r="D342">
        <f>+VLOOKUP(PaperPulpPrice[[#This Row],[DATE]],USD_serie_storica_mensileLit[#All],2,FALSE)</f>
        <v>1299.587</v>
      </c>
      <c r="E342" t="e">
        <f>+VLOOKUP(PaperPulpPrice[[#This Row],[DATE]],USD_serie_storica_mensile[#All],2,FALSE)</f>
        <v>#N/A</v>
      </c>
    </row>
    <row r="343" spans="1:5" x14ac:dyDescent="0.35">
      <c r="A343" s="1">
        <v>31837</v>
      </c>
      <c r="B343">
        <v>107.6</v>
      </c>
      <c r="C343">
        <f>+IFERROR(E343,1936.27/D343)*PaperPulpPrice[[#This Row],[Paper Pulp Price]]</f>
        <v>159.69934837914965</v>
      </c>
      <c r="D343">
        <f>+VLOOKUP(PaperPulpPrice[[#This Row],[DATE]],USD_serie_storica_mensileLit[#All],2,FALSE)</f>
        <v>1304.5930000000001</v>
      </c>
      <c r="E343" t="e">
        <f>+VLOOKUP(PaperPulpPrice[[#This Row],[DATE]],USD_serie_storica_mensile[#All],2,FALSE)</f>
        <v>#N/A</v>
      </c>
    </row>
    <row r="344" spans="1:5" x14ac:dyDescent="0.35">
      <c r="A344" s="1">
        <v>31868</v>
      </c>
      <c r="B344">
        <v>110.2</v>
      </c>
      <c r="C344">
        <f>+IFERROR(E344,1936.27/D344)*PaperPulpPrice[[#This Row],[Paper Pulp Price]]</f>
        <v>165.12790204551644</v>
      </c>
      <c r="D344">
        <f>+VLOOKUP(PaperPulpPrice[[#This Row],[DATE]],USD_serie_storica_mensileLit[#All],2,FALSE)</f>
        <v>1292.192</v>
      </c>
      <c r="E344" t="e">
        <f>+VLOOKUP(PaperPulpPrice[[#This Row],[DATE]],USD_serie_storica_mensile[#All],2,FALSE)</f>
        <v>#N/A</v>
      </c>
    </row>
    <row r="345" spans="1:5" x14ac:dyDescent="0.35">
      <c r="A345" s="1">
        <v>31898</v>
      </c>
      <c r="B345">
        <v>111.1</v>
      </c>
      <c r="C345">
        <f>+IFERROR(E345,1936.27/D345)*PaperPulpPrice[[#This Row],[Paper Pulp Price]]</f>
        <v>166.61188080009788</v>
      </c>
      <c r="D345">
        <f>+VLOOKUP(PaperPulpPrice[[#This Row],[DATE]],USD_serie_storica_mensileLit[#All],2,FALSE)</f>
        <v>1291.1420000000001</v>
      </c>
      <c r="E345" t="e">
        <f>+VLOOKUP(PaperPulpPrice[[#This Row],[DATE]],USD_serie_storica_mensile[#All],2,FALSE)</f>
        <v>#N/A</v>
      </c>
    </row>
    <row r="346" spans="1:5" x14ac:dyDescent="0.35">
      <c r="A346" s="1">
        <v>31929</v>
      </c>
      <c r="B346">
        <v>111.2</v>
      </c>
      <c r="C346">
        <f>+IFERROR(E346,1936.27/D346)*PaperPulpPrice[[#This Row],[Paper Pulp Price]]</f>
        <v>163.61286694751945</v>
      </c>
      <c r="D346">
        <f>+VLOOKUP(PaperPulpPrice[[#This Row],[DATE]],USD_serie_storica_mensileLit[#All],2,FALSE)</f>
        <v>1315.992</v>
      </c>
      <c r="E346" t="e">
        <f>+VLOOKUP(PaperPulpPrice[[#This Row],[DATE]],USD_serie_storica_mensile[#All],2,FALSE)</f>
        <v>#N/A</v>
      </c>
    </row>
    <row r="347" spans="1:5" x14ac:dyDescent="0.35">
      <c r="A347" s="1">
        <v>31959</v>
      </c>
      <c r="B347">
        <v>111.4</v>
      </c>
      <c r="C347">
        <f>+IFERROR(E347,1936.27/D347)*PaperPulpPrice[[#This Row],[Paper Pulp Price]]</f>
        <v>161.32216421019254</v>
      </c>
      <c r="D347">
        <f>+VLOOKUP(PaperPulpPrice[[#This Row],[DATE]],USD_serie_storica_mensileLit[#All],2,FALSE)</f>
        <v>1337.079</v>
      </c>
      <c r="E347" t="e">
        <f>+VLOOKUP(PaperPulpPrice[[#This Row],[DATE]],USD_serie_storica_mensile[#All],2,FALSE)</f>
        <v>#N/A</v>
      </c>
    </row>
    <row r="348" spans="1:5" x14ac:dyDescent="0.35">
      <c r="A348" s="1">
        <v>31990</v>
      </c>
      <c r="B348">
        <v>112.3</v>
      </c>
      <c r="C348">
        <f>+IFERROR(E348,1936.27/D348)*PaperPulpPrice[[#This Row],[Paper Pulp Price]]</f>
        <v>161.56924477270363</v>
      </c>
      <c r="D348">
        <f>+VLOOKUP(PaperPulpPrice[[#This Row],[DATE]],USD_serie_storica_mensileLit[#All],2,FALSE)</f>
        <v>1345.82</v>
      </c>
      <c r="E348" t="e">
        <f>+VLOOKUP(PaperPulpPrice[[#This Row],[DATE]],USD_serie_storica_mensile[#All],2,FALSE)</f>
        <v>#N/A</v>
      </c>
    </row>
    <row r="349" spans="1:5" x14ac:dyDescent="0.35">
      <c r="A349" s="1">
        <v>32021</v>
      </c>
      <c r="B349">
        <v>112.4</v>
      </c>
      <c r="C349">
        <f>+IFERROR(E349,1936.27/D349)*PaperPulpPrice[[#This Row],[Paper Pulp Price]]</f>
        <v>166.10271596194329</v>
      </c>
      <c r="D349">
        <f>+VLOOKUP(PaperPulpPrice[[#This Row],[DATE]],USD_serie_storica_mensileLit[#All],2,FALSE)</f>
        <v>1310.2539999999999</v>
      </c>
      <c r="E349" t="e">
        <f>+VLOOKUP(PaperPulpPrice[[#This Row],[DATE]],USD_serie_storica_mensile[#All],2,FALSE)</f>
        <v>#N/A</v>
      </c>
    </row>
    <row r="350" spans="1:5" x14ac:dyDescent="0.35">
      <c r="A350" s="1">
        <v>32051</v>
      </c>
      <c r="B350">
        <v>115.7</v>
      </c>
      <c r="C350">
        <f>+IFERROR(E350,1936.27/D350)*PaperPulpPrice[[#This Row],[Paper Pulp Price]]</f>
        <v>171.91437755922675</v>
      </c>
      <c r="D350">
        <f>+VLOOKUP(PaperPulpPrice[[#This Row],[DATE]],USD_serie_storica_mensileLit[#All],2,FALSE)</f>
        <v>1303.1279999999999</v>
      </c>
      <c r="E350" t="e">
        <f>+VLOOKUP(PaperPulpPrice[[#This Row],[DATE]],USD_serie_storica_mensile[#All],2,FALSE)</f>
        <v>#N/A</v>
      </c>
    </row>
    <row r="351" spans="1:5" x14ac:dyDescent="0.35">
      <c r="A351" s="1">
        <v>32082</v>
      </c>
      <c r="B351">
        <v>117.1</v>
      </c>
      <c r="C351">
        <f>+IFERROR(E351,1936.27/D351)*PaperPulpPrice[[#This Row],[Paper Pulp Price]]</f>
        <v>182.94450921713084</v>
      </c>
      <c r="D351">
        <f>+VLOOKUP(PaperPulpPrice[[#This Row],[DATE]],USD_serie_storica_mensileLit[#All],2,FALSE)</f>
        <v>1239.377</v>
      </c>
      <c r="E351" t="e">
        <f>+VLOOKUP(PaperPulpPrice[[#This Row],[DATE]],USD_serie_storica_mensile[#All],2,FALSE)</f>
        <v>#N/A</v>
      </c>
    </row>
    <row r="352" spans="1:5" x14ac:dyDescent="0.35">
      <c r="A352" s="1">
        <v>32112</v>
      </c>
      <c r="B352">
        <v>117.7</v>
      </c>
      <c r="C352">
        <f>+IFERROR(E352,1936.27/D352)*PaperPulpPrice[[#This Row],[Paper Pulp Price]]</f>
        <v>189.46173919838787</v>
      </c>
      <c r="D352">
        <f>+VLOOKUP(PaperPulpPrice[[#This Row],[DATE]],USD_serie_storica_mensileLit[#All],2,FALSE)</f>
        <v>1202.876</v>
      </c>
      <c r="E352" t="e">
        <f>+VLOOKUP(PaperPulpPrice[[#This Row],[DATE]],USD_serie_storica_mensile[#All],2,FALSE)</f>
        <v>#N/A</v>
      </c>
    </row>
    <row r="353" spans="1:5" x14ac:dyDescent="0.35">
      <c r="A353" s="1">
        <v>32143</v>
      </c>
      <c r="B353">
        <v>122.9</v>
      </c>
      <c r="C353">
        <f>+IFERROR(E353,1936.27/D353)*PaperPulpPrice[[#This Row],[Paper Pulp Price]]</f>
        <v>195.85938261321886</v>
      </c>
      <c r="D353">
        <f>+VLOOKUP(PaperPulpPrice[[#This Row],[DATE]],USD_serie_storica_mensileLit[#All],2,FALSE)</f>
        <v>1214.992</v>
      </c>
      <c r="E353" t="e">
        <f>+VLOOKUP(PaperPulpPrice[[#This Row],[DATE]],USD_serie_storica_mensile[#All],2,FALSE)</f>
        <v>#N/A</v>
      </c>
    </row>
    <row r="354" spans="1:5" x14ac:dyDescent="0.35">
      <c r="A354" s="1">
        <v>32174</v>
      </c>
      <c r="B354">
        <v>126.8</v>
      </c>
      <c r="C354">
        <f>+IFERROR(E354,1936.27/D354)*PaperPulpPrice[[#This Row],[Paper Pulp Price]]</f>
        <v>196.36951397714614</v>
      </c>
      <c r="D354">
        <f>+VLOOKUP(PaperPulpPrice[[#This Row],[DATE]],USD_serie_storica_mensileLit[#All],2,FALSE)</f>
        <v>1250.2909999999999</v>
      </c>
      <c r="E354" t="e">
        <f>+VLOOKUP(PaperPulpPrice[[#This Row],[DATE]],USD_serie_storica_mensile[#All],2,FALSE)</f>
        <v>#N/A</v>
      </c>
    </row>
    <row r="355" spans="1:5" x14ac:dyDescent="0.35">
      <c r="A355" s="1">
        <v>32203</v>
      </c>
      <c r="B355">
        <v>127</v>
      </c>
      <c r="C355">
        <f>+IFERROR(E355,1936.27/D355)*PaperPulpPrice[[#This Row],[Paper Pulp Price]]</f>
        <v>198.0891531442123</v>
      </c>
      <c r="D355">
        <f>+VLOOKUP(PaperPulpPrice[[#This Row],[DATE]],USD_serie_storica_mensileLit[#All],2,FALSE)</f>
        <v>1241.3920000000001</v>
      </c>
      <c r="E355" t="e">
        <f>+VLOOKUP(PaperPulpPrice[[#This Row],[DATE]],USD_serie_storica_mensile[#All],2,FALSE)</f>
        <v>#N/A</v>
      </c>
    </row>
    <row r="356" spans="1:5" x14ac:dyDescent="0.35">
      <c r="A356" s="1">
        <v>32234</v>
      </c>
      <c r="B356">
        <v>134.6</v>
      </c>
      <c r="C356">
        <f>+IFERROR(E356,1936.27/D356)*PaperPulpPrice[[#This Row],[Paper Pulp Price]]</f>
        <v>209.8099568420383</v>
      </c>
      <c r="D356">
        <f>+VLOOKUP(PaperPulpPrice[[#This Row],[DATE]],USD_serie_storica_mensileLit[#All],2,FALSE)</f>
        <v>1242.181</v>
      </c>
      <c r="E356" t="e">
        <f>+VLOOKUP(PaperPulpPrice[[#This Row],[DATE]],USD_serie_storica_mensile[#All],2,FALSE)</f>
        <v>#N/A</v>
      </c>
    </row>
    <row r="357" spans="1:5" x14ac:dyDescent="0.35">
      <c r="A357" s="1">
        <v>32264</v>
      </c>
      <c r="B357">
        <v>136.1</v>
      </c>
      <c r="C357">
        <f>+IFERROR(E357,1936.27/D357)*PaperPulpPrice[[#This Row],[Paper Pulp Price]]</f>
        <v>209.36972665482872</v>
      </c>
      <c r="D357">
        <f>+VLOOKUP(PaperPulpPrice[[#This Row],[DATE]],USD_serie_storica_mensileLit[#All],2,FALSE)</f>
        <v>1258.665</v>
      </c>
      <c r="E357" t="e">
        <f>+VLOOKUP(PaperPulpPrice[[#This Row],[DATE]],USD_serie_storica_mensile[#All],2,FALSE)</f>
        <v>#N/A</v>
      </c>
    </row>
    <row r="358" spans="1:5" x14ac:dyDescent="0.35">
      <c r="A358" s="1">
        <v>32295</v>
      </c>
      <c r="B358">
        <v>135.6</v>
      </c>
      <c r="C358">
        <f>+IFERROR(E358,1936.27/D358)*PaperPulpPrice[[#This Row],[Paper Pulp Price]]</f>
        <v>201.43714598078139</v>
      </c>
      <c r="D358">
        <f>+VLOOKUP(PaperPulpPrice[[#This Row],[DATE]],USD_serie_storica_mensileLit[#All],2,FALSE)</f>
        <v>1303.425</v>
      </c>
      <c r="E358" t="e">
        <f>+VLOOKUP(PaperPulpPrice[[#This Row],[DATE]],USD_serie_storica_mensile[#All],2,FALSE)</f>
        <v>#N/A</v>
      </c>
    </row>
    <row r="359" spans="1:5" x14ac:dyDescent="0.35">
      <c r="A359" s="1">
        <v>32325</v>
      </c>
      <c r="B359">
        <v>139.19999999999999</v>
      </c>
      <c r="C359">
        <f>+IFERROR(E359,1936.27/D359)*PaperPulpPrice[[#This Row],[Paper Pulp Price]]</f>
        <v>197.2458665121068</v>
      </c>
      <c r="D359">
        <f>+VLOOKUP(PaperPulpPrice[[#This Row],[DATE]],USD_serie_storica_mensileLit[#All],2,FALSE)</f>
        <v>1366.461</v>
      </c>
      <c r="E359" t="e">
        <f>+VLOOKUP(PaperPulpPrice[[#This Row],[DATE]],USD_serie_storica_mensile[#All],2,FALSE)</f>
        <v>#N/A</v>
      </c>
    </row>
    <row r="360" spans="1:5" x14ac:dyDescent="0.35">
      <c r="A360" s="1">
        <v>32356</v>
      </c>
      <c r="B360">
        <v>141.6</v>
      </c>
      <c r="C360">
        <f>+IFERROR(E360,1936.27/D360)*PaperPulpPrice[[#This Row],[Paper Pulp Price]]</f>
        <v>196.13829039896413</v>
      </c>
      <c r="D360">
        <f>+VLOOKUP(PaperPulpPrice[[#This Row],[DATE]],USD_serie_storica_mensileLit[#All],2,FALSE)</f>
        <v>1397.87</v>
      </c>
      <c r="E360" t="e">
        <f>+VLOOKUP(PaperPulpPrice[[#This Row],[DATE]],USD_serie_storica_mensile[#All],2,FALSE)</f>
        <v>#N/A</v>
      </c>
    </row>
    <row r="361" spans="1:5" x14ac:dyDescent="0.35">
      <c r="A361" s="1">
        <v>32387</v>
      </c>
      <c r="B361">
        <v>142.19999999999999</v>
      </c>
      <c r="C361">
        <f>+IFERROR(E361,1936.27/D361)*PaperPulpPrice[[#This Row],[Paper Pulp Price]]</f>
        <v>197.72883035631568</v>
      </c>
      <c r="D361">
        <f>+VLOOKUP(PaperPulpPrice[[#This Row],[DATE]],USD_serie_storica_mensileLit[#All],2,FALSE)</f>
        <v>1392.501</v>
      </c>
      <c r="E361" t="e">
        <f>+VLOOKUP(PaperPulpPrice[[#This Row],[DATE]],USD_serie_storica_mensile[#All],2,FALSE)</f>
        <v>#N/A</v>
      </c>
    </row>
    <row r="362" spans="1:5" x14ac:dyDescent="0.35">
      <c r="A362" s="1">
        <v>32417</v>
      </c>
      <c r="B362">
        <v>143.5</v>
      </c>
      <c r="C362">
        <f>+IFERROR(E362,1936.27/D362)*PaperPulpPrice[[#This Row],[Paper Pulp Price]]</f>
        <v>204.70187046501192</v>
      </c>
      <c r="D362">
        <f>+VLOOKUP(PaperPulpPrice[[#This Row],[DATE]],USD_serie_storica_mensileLit[#All],2,FALSE)</f>
        <v>1357.3630000000001</v>
      </c>
      <c r="E362" t="e">
        <f>+VLOOKUP(PaperPulpPrice[[#This Row],[DATE]],USD_serie_storica_mensile[#All],2,FALSE)</f>
        <v>#N/A</v>
      </c>
    </row>
    <row r="363" spans="1:5" x14ac:dyDescent="0.35">
      <c r="A363" s="1">
        <v>32448</v>
      </c>
      <c r="B363">
        <v>144.69999999999999</v>
      </c>
      <c r="C363">
        <f>+IFERROR(E363,1936.27/D363)*PaperPulpPrice[[#This Row],[Paper Pulp Price]]</f>
        <v>215.63835597249894</v>
      </c>
      <c r="D363">
        <f>+VLOOKUP(PaperPulpPrice[[#This Row],[DATE]],USD_serie_storica_mensileLit[#All],2,FALSE)</f>
        <v>1299.297</v>
      </c>
      <c r="E363" t="e">
        <f>+VLOOKUP(PaperPulpPrice[[#This Row],[DATE]],USD_serie_storica_mensile[#All],2,FALSE)</f>
        <v>#N/A</v>
      </c>
    </row>
    <row r="364" spans="1:5" x14ac:dyDescent="0.35">
      <c r="A364" s="1">
        <v>32478</v>
      </c>
      <c r="B364">
        <v>145.69999999999999</v>
      </c>
      <c r="C364">
        <f>+IFERROR(E364,1936.27/D364)*PaperPulpPrice[[#This Row],[Paper Pulp Price]]</f>
        <v>217.81424822441505</v>
      </c>
      <c r="D364">
        <f>+VLOOKUP(PaperPulpPrice[[#This Row],[DATE]],USD_serie_storica_mensileLit[#All],2,FALSE)</f>
        <v>1295.2070000000001</v>
      </c>
      <c r="E364" t="e">
        <f>+VLOOKUP(PaperPulpPrice[[#This Row],[DATE]],USD_serie_storica_mensile[#All],2,FALSE)</f>
        <v>#N/A</v>
      </c>
    </row>
    <row r="365" spans="1:5" x14ac:dyDescent="0.35">
      <c r="A365" s="1">
        <v>32509</v>
      </c>
      <c r="B365">
        <v>151.4</v>
      </c>
      <c r="C365">
        <f>+IFERROR(E365,1936.27/D365)*PaperPulpPrice[[#This Row],[Paper Pulp Price]]</f>
        <v>218.08265009994639</v>
      </c>
      <c r="D365">
        <f>+VLOOKUP(PaperPulpPrice[[#This Row],[DATE]],USD_serie_storica_mensileLit[#All],2,FALSE)</f>
        <v>1344.221</v>
      </c>
      <c r="E365" t="e">
        <f>+VLOOKUP(PaperPulpPrice[[#This Row],[DATE]],USD_serie_storica_mensile[#All],2,FALSE)</f>
        <v>#N/A</v>
      </c>
    </row>
    <row r="366" spans="1:5" x14ac:dyDescent="0.35">
      <c r="A366" s="1">
        <v>32540</v>
      </c>
      <c r="B366">
        <v>152.1</v>
      </c>
      <c r="C366">
        <f>+IFERROR(E366,1936.27/D366)*PaperPulpPrice[[#This Row],[Paper Pulp Price]]</f>
        <v>217.08198805744397</v>
      </c>
      <c r="D366">
        <f>+VLOOKUP(PaperPulpPrice[[#This Row],[DATE]],USD_serie_storica_mensileLit[#All],2,FALSE)</f>
        <v>1356.6610000000001</v>
      </c>
      <c r="E366" t="e">
        <f>+VLOOKUP(PaperPulpPrice[[#This Row],[DATE]],USD_serie_storica_mensile[#All],2,FALSE)</f>
        <v>#N/A</v>
      </c>
    </row>
    <row r="367" spans="1:5" x14ac:dyDescent="0.35">
      <c r="A367" s="1">
        <v>32568</v>
      </c>
      <c r="B367">
        <v>153.69999999999999</v>
      </c>
      <c r="C367">
        <f>+IFERROR(E367,1936.27/D367)*PaperPulpPrice[[#This Row],[Paper Pulp Price]]</f>
        <v>217.07791121245143</v>
      </c>
      <c r="D367">
        <f>+VLOOKUP(PaperPulpPrice[[#This Row],[DATE]],USD_serie_storica_mensileLit[#All],2,FALSE)</f>
        <v>1370.9580000000001</v>
      </c>
      <c r="E367" t="e">
        <f>+VLOOKUP(PaperPulpPrice[[#This Row],[DATE]],USD_serie_storica_mensile[#All],2,FALSE)</f>
        <v>#N/A</v>
      </c>
    </row>
    <row r="368" spans="1:5" x14ac:dyDescent="0.35">
      <c r="A368" s="1">
        <v>32599</v>
      </c>
      <c r="B368">
        <v>155.69999999999999</v>
      </c>
      <c r="C368">
        <f>+IFERROR(E368,1936.27/D368)*PaperPulpPrice[[#This Row],[Paper Pulp Price]]</f>
        <v>219.66515038908801</v>
      </c>
      <c r="D368">
        <f>+VLOOKUP(PaperPulpPrice[[#This Row],[DATE]],USD_serie_storica_mensileLit[#All],2,FALSE)</f>
        <v>1372.44</v>
      </c>
      <c r="E368" t="e">
        <f>+VLOOKUP(PaperPulpPrice[[#This Row],[DATE]],USD_serie_storica_mensile[#All],2,FALSE)</f>
        <v>#N/A</v>
      </c>
    </row>
    <row r="369" spans="1:5" x14ac:dyDescent="0.35">
      <c r="A369" s="1">
        <v>32629</v>
      </c>
      <c r="B369">
        <v>158.30000000000001</v>
      </c>
      <c r="C369">
        <f>+IFERROR(E369,1936.27/D369)*PaperPulpPrice[[#This Row],[Paper Pulp Price]]</f>
        <v>216.11908524078569</v>
      </c>
      <c r="D369">
        <f>+VLOOKUP(PaperPulpPrice[[#This Row],[DATE]],USD_serie_storica_mensileLit[#All],2,FALSE)</f>
        <v>1418.2529999999999</v>
      </c>
      <c r="E369" t="e">
        <f>+VLOOKUP(PaperPulpPrice[[#This Row],[DATE]],USD_serie_storica_mensile[#All],2,FALSE)</f>
        <v>#N/A</v>
      </c>
    </row>
    <row r="370" spans="1:5" x14ac:dyDescent="0.35">
      <c r="A370" s="1">
        <v>32660</v>
      </c>
      <c r="B370">
        <v>158.4</v>
      </c>
      <c r="C370">
        <f>+IFERROR(E370,1936.27/D370)*PaperPulpPrice[[#This Row],[Paper Pulp Price]]</f>
        <v>213.52157631544688</v>
      </c>
      <c r="D370">
        <f>+VLOOKUP(PaperPulpPrice[[#This Row],[DATE]],USD_serie_storica_mensileLit[#All],2,FALSE)</f>
        <v>1436.413</v>
      </c>
      <c r="E370" t="e">
        <f>+VLOOKUP(PaperPulpPrice[[#This Row],[DATE]],USD_serie_storica_mensile[#All],2,FALSE)</f>
        <v>#N/A</v>
      </c>
    </row>
    <row r="371" spans="1:5" x14ac:dyDescent="0.35">
      <c r="A371" s="1">
        <v>32690</v>
      </c>
      <c r="B371">
        <v>159.5</v>
      </c>
      <c r="C371">
        <f>+IFERROR(E371,1936.27/D371)*PaperPulpPrice[[#This Row],[Paper Pulp Price]]</f>
        <v>225.26213655258229</v>
      </c>
      <c r="D371">
        <f>+VLOOKUP(PaperPulpPrice[[#This Row],[DATE]],USD_serie_storica_mensileLit[#All],2,FALSE)</f>
        <v>1371.0029999999999</v>
      </c>
      <c r="E371" t="e">
        <f>+VLOOKUP(PaperPulpPrice[[#This Row],[DATE]],USD_serie_storica_mensile[#All],2,FALSE)</f>
        <v>#N/A</v>
      </c>
    </row>
    <row r="372" spans="1:5" x14ac:dyDescent="0.35">
      <c r="A372" s="1">
        <v>32721</v>
      </c>
      <c r="B372">
        <v>159.5</v>
      </c>
      <c r="C372">
        <f>+IFERROR(E372,1936.27/D372)*PaperPulpPrice[[#This Row],[Paper Pulp Price]]</f>
        <v>223.22478742566042</v>
      </c>
      <c r="D372">
        <f>+VLOOKUP(PaperPulpPrice[[#This Row],[DATE]],USD_serie_storica_mensileLit[#All],2,FALSE)</f>
        <v>1383.5160000000001</v>
      </c>
      <c r="E372" t="e">
        <f>+VLOOKUP(PaperPulpPrice[[#This Row],[DATE]],USD_serie_storica_mensile[#All],2,FALSE)</f>
        <v>#N/A</v>
      </c>
    </row>
    <row r="373" spans="1:5" x14ac:dyDescent="0.35">
      <c r="A373" s="1">
        <v>32752</v>
      </c>
      <c r="B373">
        <v>159.5</v>
      </c>
      <c r="C373">
        <f>+IFERROR(E373,1936.27/D373)*PaperPulpPrice[[#This Row],[Paper Pulp Price]]</f>
        <v>219.76404021054532</v>
      </c>
      <c r="D373">
        <f>+VLOOKUP(PaperPulpPrice[[#This Row],[DATE]],USD_serie_storica_mensileLit[#All],2,FALSE)</f>
        <v>1405.3030000000001</v>
      </c>
      <c r="E373" t="e">
        <f>+VLOOKUP(PaperPulpPrice[[#This Row],[DATE]],USD_serie_storica_mensile[#All],2,FALSE)</f>
        <v>#N/A</v>
      </c>
    </row>
    <row r="374" spans="1:5" x14ac:dyDescent="0.35">
      <c r="A374" s="1">
        <v>32782</v>
      </c>
      <c r="B374">
        <v>160.69999999999999</v>
      </c>
      <c r="C374">
        <f>+IFERROR(E374,1936.27/D374)*PaperPulpPrice[[#This Row],[Paper Pulp Price]]</f>
        <v>227.25094852650651</v>
      </c>
      <c r="D374">
        <f>+VLOOKUP(PaperPulpPrice[[#This Row],[DATE]],USD_serie_storica_mensileLit[#All],2,FALSE)</f>
        <v>1369.229</v>
      </c>
      <c r="E374" t="e">
        <f>+VLOOKUP(PaperPulpPrice[[#This Row],[DATE]],USD_serie_storica_mensile[#All],2,FALSE)</f>
        <v>#N/A</v>
      </c>
    </row>
    <row r="375" spans="1:5" x14ac:dyDescent="0.35">
      <c r="A375" s="1">
        <v>32813</v>
      </c>
      <c r="B375">
        <v>160.6</v>
      </c>
      <c r="C375">
        <f>+IFERROR(E375,1936.27/D375)*PaperPulpPrice[[#This Row],[Paper Pulp Price]]</f>
        <v>231.45143996135593</v>
      </c>
      <c r="D375">
        <f>+VLOOKUP(PaperPulpPrice[[#This Row],[DATE]],USD_serie_storica_mensileLit[#All],2,FALSE)</f>
        <v>1343.5429999999999</v>
      </c>
      <c r="E375" t="e">
        <f>+VLOOKUP(PaperPulpPrice[[#This Row],[DATE]],USD_serie_storica_mensile[#All],2,FALSE)</f>
        <v>#N/A</v>
      </c>
    </row>
    <row r="376" spans="1:5" x14ac:dyDescent="0.35">
      <c r="A376" s="1">
        <v>32843</v>
      </c>
      <c r="B376">
        <v>159.6</v>
      </c>
      <c r="C376">
        <f>+IFERROR(E376,1936.27/D376)*PaperPulpPrice[[#This Row],[Paper Pulp Price]]</f>
        <v>238.893039967965</v>
      </c>
      <c r="D376">
        <f>+VLOOKUP(PaperPulpPrice[[#This Row],[DATE]],USD_serie_storica_mensileLit[#All],2,FALSE)</f>
        <v>1293.586</v>
      </c>
      <c r="E376" t="e">
        <f>+VLOOKUP(PaperPulpPrice[[#This Row],[DATE]],USD_serie_storica_mensile[#All],2,FALSE)</f>
        <v>#N/A</v>
      </c>
    </row>
    <row r="377" spans="1:5" x14ac:dyDescent="0.35">
      <c r="A377" s="1">
        <v>32874</v>
      </c>
      <c r="B377">
        <v>159.9</v>
      </c>
      <c r="C377">
        <f>+IFERROR(E377,1936.27/D377)*PaperPulpPrice[[#This Row],[Paper Pulp Price]]</f>
        <v>245.23705357107497</v>
      </c>
      <c r="D377">
        <f>+VLOOKUP(PaperPulpPrice[[#This Row],[DATE]],USD_serie_storica_mensileLit[#All],2,FALSE)</f>
        <v>1262.491</v>
      </c>
      <c r="E377" t="e">
        <f>+VLOOKUP(PaperPulpPrice[[#This Row],[DATE]],USD_serie_storica_mensile[#All],2,FALSE)</f>
        <v>#N/A</v>
      </c>
    </row>
    <row r="378" spans="1:5" x14ac:dyDescent="0.35">
      <c r="A378" s="1">
        <v>32905</v>
      </c>
      <c r="B378">
        <v>159.5</v>
      </c>
      <c r="C378">
        <f>+IFERROR(E378,1936.27/D378)*PaperPulpPrice[[#This Row],[Paper Pulp Price]]</f>
        <v>248.25810203792901</v>
      </c>
      <c r="D378">
        <f>+VLOOKUP(PaperPulpPrice[[#This Row],[DATE]],USD_serie_storica_mensileLit[#All],2,FALSE)</f>
        <v>1244.008</v>
      </c>
      <c r="E378" t="e">
        <f>+VLOOKUP(PaperPulpPrice[[#This Row],[DATE]],USD_serie_storica_mensile[#All],2,FALSE)</f>
        <v>#N/A</v>
      </c>
    </row>
    <row r="379" spans="1:5" x14ac:dyDescent="0.35">
      <c r="A379" s="1">
        <v>32933</v>
      </c>
      <c r="B379">
        <v>158.69999999999999</v>
      </c>
      <c r="C379">
        <f>+IFERROR(E379,1936.27/D379)*PaperPulpPrice[[#This Row],[Paper Pulp Price]]</f>
        <v>244.40308933803763</v>
      </c>
      <c r="D379">
        <f>+VLOOKUP(PaperPulpPrice[[#This Row],[DATE]],USD_serie_storica_mensileLit[#All],2,FALSE)</f>
        <v>1257.2919999999999</v>
      </c>
      <c r="E379" t="e">
        <f>+VLOOKUP(PaperPulpPrice[[#This Row],[DATE]],USD_serie_storica_mensile[#All],2,FALSE)</f>
        <v>#N/A</v>
      </c>
    </row>
    <row r="380" spans="1:5" x14ac:dyDescent="0.35">
      <c r="A380" s="1">
        <v>32964</v>
      </c>
      <c r="B380">
        <v>155.4</v>
      </c>
      <c r="C380">
        <f>+IFERROR(E380,1936.27/D380)*PaperPulpPrice[[#This Row],[Paper Pulp Price]]</f>
        <v>242.72353623997415</v>
      </c>
      <c r="D380">
        <f>+VLOOKUP(PaperPulpPrice[[#This Row],[DATE]],USD_serie_storica_mensileLit[#All],2,FALSE)</f>
        <v>1239.6669999999999</v>
      </c>
      <c r="E380" t="e">
        <f>+VLOOKUP(PaperPulpPrice[[#This Row],[DATE]],USD_serie_storica_mensile[#All],2,FALSE)</f>
        <v>#N/A</v>
      </c>
    </row>
    <row r="381" spans="1:5" x14ac:dyDescent="0.35">
      <c r="A381" s="1">
        <v>32994</v>
      </c>
      <c r="B381">
        <v>154.19999999999999</v>
      </c>
      <c r="C381">
        <f>+IFERROR(E381,1936.27/D381)*PaperPulpPrice[[#This Row],[Paper Pulp Price]]</f>
        <v>244.43070053859873</v>
      </c>
      <c r="D381">
        <f>+VLOOKUP(PaperPulpPrice[[#This Row],[DATE]],USD_serie_storica_mensileLit[#All],2,FALSE)</f>
        <v>1221.5029999999999</v>
      </c>
      <c r="E381" t="e">
        <f>+VLOOKUP(PaperPulpPrice[[#This Row],[DATE]],USD_serie_storica_mensile[#All],2,FALSE)</f>
        <v>#N/A</v>
      </c>
    </row>
    <row r="382" spans="1:5" x14ac:dyDescent="0.35">
      <c r="A382" s="1">
        <v>33025</v>
      </c>
      <c r="B382">
        <v>152.69999999999999</v>
      </c>
      <c r="C382">
        <f>+IFERROR(E382,1936.27/D382)*PaperPulpPrice[[#This Row],[Paper Pulp Price]]</f>
        <v>239.00625912435308</v>
      </c>
      <c r="D382">
        <f>+VLOOKUP(PaperPulpPrice[[#This Row],[DATE]],USD_serie_storica_mensileLit[#All],2,FALSE)</f>
        <v>1237.0740000000001</v>
      </c>
      <c r="E382" t="e">
        <f>+VLOOKUP(PaperPulpPrice[[#This Row],[DATE]],USD_serie_storica_mensile[#All],2,FALSE)</f>
        <v>#N/A</v>
      </c>
    </row>
    <row r="383" spans="1:5" x14ac:dyDescent="0.35">
      <c r="A383" s="1">
        <v>33055</v>
      </c>
      <c r="B383">
        <v>151.1</v>
      </c>
      <c r="C383">
        <f>+IFERROR(E383,1936.27/D383)*PaperPulpPrice[[#This Row],[Paper Pulp Price]]</f>
        <v>243.46436497719478</v>
      </c>
      <c r="D383">
        <f>+VLOOKUP(PaperPulpPrice[[#This Row],[DATE]],USD_serie_storica_mensileLit[#All],2,FALSE)</f>
        <v>1201.6969999999999</v>
      </c>
      <c r="E383" t="e">
        <f>+VLOOKUP(PaperPulpPrice[[#This Row],[DATE]],USD_serie_storica_mensile[#All],2,FALSE)</f>
        <v>#N/A</v>
      </c>
    </row>
    <row r="384" spans="1:5" x14ac:dyDescent="0.35">
      <c r="A384" s="1">
        <v>33086</v>
      </c>
      <c r="B384">
        <v>150.19999999999999</v>
      </c>
      <c r="C384">
        <f>+IFERROR(E384,1936.27/D384)*PaperPulpPrice[[#This Row],[Paper Pulp Price]]</f>
        <v>251.06225456215486</v>
      </c>
      <c r="D384">
        <f>+VLOOKUP(PaperPulpPrice[[#This Row],[DATE]],USD_serie_storica_mensileLit[#All],2,FALSE)</f>
        <v>1158.3889999999999</v>
      </c>
      <c r="E384" t="e">
        <f>+VLOOKUP(PaperPulpPrice[[#This Row],[DATE]],USD_serie_storica_mensile[#All],2,FALSE)</f>
        <v>#N/A</v>
      </c>
    </row>
    <row r="385" spans="1:5" x14ac:dyDescent="0.35">
      <c r="A385" s="1">
        <v>33117</v>
      </c>
      <c r="B385">
        <v>147.19999999999999</v>
      </c>
      <c r="C385">
        <f>+IFERROR(E385,1936.27/D385)*PaperPulpPrice[[#This Row],[Paper Pulp Price]]</f>
        <v>243.26702457260393</v>
      </c>
      <c r="D385">
        <f>+VLOOKUP(PaperPulpPrice[[#This Row],[DATE]],USD_serie_storica_mensileLit[#All],2,FALSE)</f>
        <v>1171.6300000000001</v>
      </c>
      <c r="E385" t="e">
        <f>+VLOOKUP(PaperPulpPrice[[#This Row],[DATE]],USD_serie_storica_mensile[#All],2,FALSE)</f>
        <v>#N/A</v>
      </c>
    </row>
    <row r="386" spans="1:5" x14ac:dyDescent="0.35">
      <c r="A386" s="1">
        <v>33147</v>
      </c>
      <c r="B386">
        <v>143.4</v>
      </c>
      <c r="C386">
        <f>+IFERROR(E386,1936.27/D386)*PaperPulpPrice[[#This Row],[Paper Pulp Price]]</f>
        <v>243.08900036770501</v>
      </c>
      <c r="D386">
        <f>+VLOOKUP(PaperPulpPrice[[#This Row],[DATE]],USD_serie_storica_mensileLit[#All],2,FALSE)</f>
        <v>1142.22</v>
      </c>
      <c r="E386" t="e">
        <f>+VLOOKUP(PaperPulpPrice[[#This Row],[DATE]],USD_serie_storica_mensile[#All],2,FALSE)</f>
        <v>#N/A</v>
      </c>
    </row>
    <row r="387" spans="1:5" x14ac:dyDescent="0.35">
      <c r="A387" s="1">
        <v>33178</v>
      </c>
      <c r="B387">
        <v>141.6</v>
      </c>
      <c r="C387">
        <f>+IFERROR(E387,1936.27/D387)*PaperPulpPrice[[#This Row],[Paper Pulp Price]]</f>
        <v>245.60882406426165</v>
      </c>
      <c r="D387">
        <f>+VLOOKUP(PaperPulpPrice[[#This Row],[DATE]],USD_serie_storica_mensileLit[#All],2,FALSE)</f>
        <v>1116.3109999999999</v>
      </c>
      <c r="E387" t="e">
        <f>+VLOOKUP(PaperPulpPrice[[#This Row],[DATE]],USD_serie_storica_mensile[#All],2,FALSE)</f>
        <v>#N/A</v>
      </c>
    </row>
    <row r="388" spans="1:5" x14ac:dyDescent="0.35">
      <c r="A388" s="1">
        <v>33208</v>
      </c>
      <c r="B388">
        <v>141.19999999999999</v>
      </c>
      <c r="C388">
        <f>+IFERROR(E388,1936.27/D388)*PaperPulpPrice[[#This Row],[Paper Pulp Price]]</f>
        <v>242.58674297375831</v>
      </c>
      <c r="D388">
        <f>+VLOOKUP(PaperPulpPrice[[#This Row],[DATE]],USD_serie_storica_mensileLit[#All],2,FALSE)</f>
        <v>1127.0250000000001</v>
      </c>
      <c r="E388" t="e">
        <f>+VLOOKUP(PaperPulpPrice[[#This Row],[DATE]],USD_serie_storica_mensile[#All],2,FALSE)</f>
        <v>#N/A</v>
      </c>
    </row>
    <row r="389" spans="1:5" x14ac:dyDescent="0.35">
      <c r="A389" s="1">
        <v>33239</v>
      </c>
      <c r="B389">
        <v>132.9</v>
      </c>
      <c r="C389">
        <f>+IFERROR(E389,1936.27/D389)*PaperPulpPrice[[#This Row],[Paper Pulp Price]]</f>
        <v>226.64783265440934</v>
      </c>
      <c r="D389">
        <f>+VLOOKUP(PaperPulpPrice[[#This Row],[DATE]],USD_serie_storica_mensileLit[#All],2,FALSE)</f>
        <v>1135.375</v>
      </c>
      <c r="E389" t="e">
        <f>+VLOOKUP(PaperPulpPrice[[#This Row],[DATE]],USD_serie_storica_mensile[#All],2,FALSE)</f>
        <v>#N/A</v>
      </c>
    </row>
    <row r="390" spans="1:5" x14ac:dyDescent="0.35">
      <c r="A390" s="1">
        <v>33270</v>
      </c>
      <c r="B390">
        <v>130.4</v>
      </c>
      <c r="C390">
        <f>+IFERROR(E390,1936.27/D390)*PaperPulpPrice[[#This Row],[Paper Pulp Price]]</f>
        <v>227.26173708920186</v>
      </c>
      <c r="D390">
        <f>+VLOOKUP(PaperPulpPrice[[#This Row],[DATE]],USD_serie_storica_mensileLit[#All],2,FALSE)</f>
        <v>1111.008</v>
      </c>
      <c r="E390" t="e">
        <f>+VLOOKUP(PaperPulpPrice[[#This Row],[DATE]],USD_serie_storica_mensile[#All],2,FALSE)</f>
        <v>#N/A</v>
      </c>
    </row>
    <row r="391" spans="1:5" x14ac:dyDescent="0.35">
      <c r="A391" s="1">
        <v>33298</v>
      </c>
      <c r="B391">
        <v>129.1</v>
      </c>
      <c r="C391">
        <f>+IFERROR(E391,1936.27/D391)*PaperPulpPrice[[#This Row],[Paper Pulp Price]]</f>
        <v>208.40503145178437</v>
      </c>
      <c r="D391">
        <f>+VLOOKUP(PaperPulpPrice[[#This Row],[DATE]],USD_serie_storica_mensileLit[#All],2,FALSE)</f>
        <v>1199.4549999999999</v>
      </c>
      <c r="E391" t="e">
        <f>+VLOOKUP(PaperPulpPrice[[#This Row],[DATE]],USD_serie_storica_mensile[#All],2,FALSE)</f>
        <v>#N/A</v>
      </c>
    </row>
    <row r="392" spans="1:5" x14ac:dyDescent="0.35">
      <c r="A392" s="1">
        <v>33329</v>
      </c>
      <c r="B392">
        <v>125.4</v>
      </c>
      <c r="C392">
        <f>+IFERROR(E392,1936.27/D392)*PaperPulpPrice[[#This Row],[Paper Pulp Price]]</f>
        <v>192.54680322116357</v>
      </c>
      <c r="D392">
        <f>+VLOOKUP(PaperPulpPrice[[#This Row],[DATE]],USD_serie_storica_mensileLit[#All],2,FALSE)</f>
        <v>1261.0350000000001</v>
      </c>
      <c r="E392" t="e">
        <f>+VLOOKUP(PaperPulpPrice[[#This Row],[DATE]],USD_serie_storica_mensile[#All],2,FALSE)</f>
        <v>#N/A</v>
      </c>
    </row>
    <row r="393" spans="1:5" x14ac:dyDescent="0.35">
      <c r="A393" s="1">
        <v>33359</v>
      </c>
      <c r="B393">
        <v>122.5</v>
      </c>
      <c r="C393">
        <f>+IFERROR(E393,1936.27/D393)*PaperPulpPrice[[#This Row],[Paper Pulp Price]]</f>
        <v>185.98535518594372</v>
      </c>
      <c r="D393">
        <f>+VLOOKUP(PaperPulpPrice[[#This Row],[DATE]],USD_serie_storica_mensileLit[#All],2,FALSE)</f>
        <v>1275.3320000000001</v>
      </c>
      <c r="E393" t="e">
        <f>+VLOOKUP(PaperPulpPrice[[#This Row],[DATE]],USD_serie_storica_mensile[#All],2,FALSE)</f>
        <v>#N/A</v>
      </c>
    </row>
    <row r="394" spans="1:5" x14ac:dyDescent="0.35">
      <c r="A394" s="1">
        <v>33390</v>
      </c>
      <c r="B394">
        <v>120.6</v>
      </c>
      <c r="C394">
        <f>+IFERROR(E394,1936.27/D394)*PaperPulpPrice[[#This Row],[Paper Pulp Price]]</f>
        <v>175.894209250947</v>
      </c>
      <c r="D394">
        <f>+VLOOKUP(PaperPulpPrice[[#This Row],[DATE]],USD_serie_storica_mensileLit[#All],2,FALSE)</f>
        <v>1327.5830000000001</v>
      </c>
      <c r="E394" t="e">
        <f>+VLOOKUP(PaperPulpPrice[[#This Row],[DATE]],USD_serie_storica_mensile[#All],2,FALSE)</f>
        <v>#N/A</v>
      </c>
    </row>
    <row r="395" spans="1:5" x14ac:dyDescent="0.35">
      <c r="A395" s="1">
        <v>33420</v>
      </c>
      <c r="B395">
        <v>116.7</v>
      </c>
      <c r="C395">
        <f>+IFERROR(E395,1936.27/D395)*PaperPulpPrice[[#This Row],[Paper Pulp Price]]</f>
        <v>169.59685503530599</v>
      </c>
      <c r="D395">
        <f>+VLOOKUP(PaperPulpPrice[[#This Row],[DATE]],USD_serie_storica_mensileLit[#All],2,FALSE)</f>
        <v>1332.3520000000001</v>
      </c>
      <c r="E395" t="e">
        <f>+VLOOKUP(PaperPulpPrice[[#This Row],[DATE]],USD_serie_storica_mensile[#All],2,FALSE)</f>
        <v>#N/A</v>
      </c>
    </row>
    <row r="396" spans="1:5" x14ac:dyDescent="0.35">
      <c r="A396" s="1">
        <v>33451</v>
      </c>
      <c r="B396">
        <v>114.2</v>
      </c>
      <c r="C396">
        <f>+IFERROR(E396,1936.27/D396)*PaperPulpPrice[[#This Row],[Paper Pulp Price]]</f>
        <v>169.5393482241162</v>
      </c>
      <c r="D396">
        <f>+VLOOKUP(PaperPulpPrice[[#This Row],[DATE]],USD_serie_storica_mensileLit[#All],2,FALSE)</f>
        <v>1304.252</v>
      </c>
      <c r="E396" t="e">
        <f>+VLOOKUP(PaperPulpPrice[[#This Row],[DATE]],USD_serie_storica_mensile[#All],2,FALSE)</f>
        <v>#N/A</v>
      </c>
    </row>
    <row r="397" spans="1:5" x14ac:dyDescent="0.35">
      <c r="A397" s="1">
        <v>33482</v>
      </c>
      <c r="B397">
        <v>112.4</v>
      </c>
      <c r="C397">
        <f>+IFERROR(E397,1936.27/D397)*PaperPulpPrice[[#This Row],[Paper Pulp Price]]</f>
        <v>171.3803378992917</v>
      </c>
      <c r="D397">
        <f>+VLOOKUP(PaperPulpPrice[[#This Row],[DATE]],USD_serie_storica_mensileLit[#All],2,FALSE)</f>
        <v>1269.905</v>
      </c>
      <c r="E397" t="e">
        <f>+VLOOKUP(PaperPulpPrice[[#This Row],[DATE]],USD_serie_storica_mensile[#All],2,FALSE)</f>
        <v>#N/A</v>
      </c>
    </row>
    <row r="398" spans="1:5" x14ac:dyDescent="0.35">
      <c r="A398" s="1">
        <v>33512</v>
      </c>
      <c r="B398">
        <v>108.6</v>
      </c>
      <c r="C398">
        <f>+IFERROR(E398,1936.27/D398)*PaperPulpPrice[[#This Row],[Paper Pulp Price]]</f>
        <v>166.3843904245403</v>
      </c>
      <c r="D398">
        <f>+VLOOKUP(PaperPulpPrice[[#This Row],[DATE]],USD_serie_storica_mensileLit[#All],2,FALSE)</f>
        <v>1263.8140000000001</v>
      </c>
      <c r="E398" t="e">
        <f>+VLOOKUP(PaperPulpPrice[[#This Row],[DATE]],USD_serie_storica_mensile[#All],2,FALSE)</f>
        <v>#N/A</v>
      </c>
    </row>
    <row r="399" spans="1:5" x14ac:dyDescent="0.35">
      <c r="A399" s="1">
        <v>33543</v>
      </c>
      <c r="B399">
        <v>109.3</v>
      </c>
      <c r="C399">
        <f>+IFERROR(E399,1936.27/D399)*PaperPulpPrice[[#This Row],[Paper Pulp Price]]</f>
        <v>173.21716814564905</v>
      </c>
      <c r="D399">
        <f>+VLOOKUP(PaperPulpPrice[[#This Row],[DATE]],USD_serie_storica_mensileLit[#All],2,FALSE)</f>
        <v>1221.7860000000001</v>
      </c>
      <c r="E399" t="e">
        <f>+VLOOKUP(PaperPulpPrice[[#This Row],[DATE]],USD_serie_storica_mensile[#All],2,FALSE)</f>
        <v>#N/A</v>
      </c>
    </row>
    <row r="400" spans="1:5" x14ac:dyDescent="0.35">
      <c r="A400" s="1">
        <v>33573</v>
      </c>
      <c r="B400">
        <v>108.3</v>
      </c>
      <c r="C400">
        <f>+IFERROR(E400,1936.27/D400)*PaperPulpPrice[[#This Row],[Paper Pulp Price]]</f>
        <v>176.86589442095487</v>
      </c>
      <c r="D400">
        <f>+VLOOKUP(PaperPulpPrice[[#This Row],[DATE]],USD_serie_storica_mensileLit[#All],2,FALSE)</f>
        <v>1185.633</v>
      </c>
      <c r="E400" t="e">
        <f>+VLOOKUP(PaperPulpPrice[[#This Row],[DATE]],USD_serie_storica_mensile[#All],2,FALSE)</f>
        <v>#N/A</v>
      </c>
    </row>
    <row r="401" spans="1:5" x14ac:dyDescent="0.35">
      <c r="A401" s="1">
        <v>33604</v>
      </c>
      <c r="B401">
        <v>111.3</v>
      </c>
      <c r="C401">
        <f>+IFERROR(E401,1936.27/D401)*PaperPulpPrice[[#This Row],[Paper Pulp Price]]</f>
        <v>180.97652922405106</v>
      </c>
      <c r="D401">
        <f>+VLOOKUP(PaperPulpPrice[[#This Row],[DATE]],USD_serie_storica_mensileLit[#All],2,FALSE)</f>
        <v>1190.8</v>
      </c>
      <c r="E401" t="e">
        <f>+VLOOKUP(PaperPulpPrice[[#This Row],[DATE]],USD_serie_storica_mensile[#All],2,FALSE)</f>
        <v>#N/A</v>
      </c>
    </row>
    <row r="402" spans="1:5" x14ac:dyDescent="0.35">
      <c r="A402" s="1">
        <v>33635</v>
      </c>
      <c r="B402">
        <v>113.7</v>
      </c>
      <c r="C402">
        <f>+IFERROR(E402,1936.27/D402)*PaperPulpPrice[[#This Row],[Paper Pulp Price]]</f>
        <v>180.95743321995781</v>
      </c>
      <c r="D402">
        <f>+VLOOKUP(PaperPulpPrice[[#This Row],[DATE]],USD_serie_storica_mensileLit[#All],2,FALSE)</f>
        <v>1216.606</v>
      </c>
      <c r="E402" t="e">
        <f>+VLOOKUP(PaperPulpPrice[[#This Row],[DATE]],USD_serie_storica_mensile[#All],2,FALSE)</f>
        <v>#N/A</v>
      </c>
    </row>
    <row r="403" spans="1:5" x14ac:dyDescent="0.35">
      <c r="A403" s="1">
        <v>33664</v>
      </c>
      <c r="B403">
        <v>114.6</v>
      </c>
      <c r="C403">
        <f>+IFERROR(E403,1936.27/D403)*PaperPulpPrice[[#This Row],[Paper Pulp Price]]</f>
        <v>177.75058456742011</v>
      </c>
      <c r="D403">
        <f>+VLOOKUP(PaperPulpPrice[[#This Row],[DATE]],USD_serie_storica_mensileLit[#All],2,FALSE)</f>
        <v>1248.3589999999999</v>
      </c>
      <c r="E403" t="e">
        <f>+VLOOKUP(PaperPulpPrice[[#This Row],[DATE]],USD_serie_storica_mensile[#All],2,FALSE)</f>
        <v>#N/A</v>
      </c>
    </row>
    <row r="404" spans="1:5" x14ac:dyDescent="0.35">
      <c r="A404" s="1">
        <v>33695</v>
      </c>
      <c r="B404">
        <v>118.8</v>
      </c>
      <c r="C404">
        <f>+IFERROR(E404,1936.27/D404)*PaperPulpPrice[[#This Row],[Paper Pulp Price]]</f>
        <v>185.26362603996358</v>
      </c>
      <c r="D404">
        <f>+VLOOKUP(PaperPulpPrice[[#This Row],[DATE]],USD_serie_storica_mensileLit[#All],2,FALSE)</f>
        <v>1241.6300000000001</v>
      </c>
      <c r="E404" t="e">
        <f>+VLOOKUP(PaperPulpPrice[[#This Row],[DATE]],USD_serie_storica_mensile[#All],2,FALSE)</f>
        <v>#N/A</v>
      </c>
    </row>
    <row r="405" spans="1:5" x14ac:dyDescent="0.35">
      <c r="A405" s="1">
        <v>33725</v>
      </c>
      <c r="B405">
        <v>120.7</v>
      </c>
      <c r="C405">
        <f>+IFERROR(E405,1936.27/D405)*PaperPulpPrice[[#This Row],[Paper Pulp Price]]</f>
        <v>191.48073417346086</v>
      </c>
      <c r="D405">
        <f>+VLOOKUP(PaperPulpPrice[[#This Row],[DATE]],USD_serie_storica_mensileLit[#All],2,FALSE)</f>
        <v>1220.529</v>
      </c>
      <c r="E405" t="e">
        <f>+VLOOKUP(PaperPulpPrice[[#This Row],[DATE]],USD_serie_storica_mensile[#All],2,FALSE)</f>
        <v>#N/A</v>
      </c>
    </row>
    <row r="406" spans="1:5" x14ac:dyDescent="0.35">
      <c r="A406" s="1">
        <v>33756</v>
      </c>
      <c r="B406">
        <v>121.1</v>
      </c>
      <c r="C406">
        <f>+IFERROR(E406,1936.27/D406)*PaperPulpPrice[[#This Row],[Paper Pulp Price]]</f>
        <v>196.88511536911398</v>
      </c>
      <c r="D406">
        <f>+VLOOKUP(PaperPulpPrice[[#This Row],[DATE]],USD_serie_storica_mensileLit[#All],2,FALSE)</f>
        <v>1190.96</v>
      </c>
      <c r="E406" t="e">
        <f>+VLOOKUP(PaperPulpPrice[[#This Row],[DATE]],USD_serie_storica_mensile[#All],2,FALSE)</f>
        <v>#N/A</v>
      </c>
    </row>
    <row r="407" spans="1:5" x14ac:dyDescent="0.35">
      <c r="A407" s="1">
        <v>33786</v>
      </c>
      <c r="B407">
        <v>123.9</v>
      </c>
      <c r="C407">
        <f>+IFERROR(E407,1936.27/D407)*PaperPulpPrice[[#This Row],[Paper Pulp Price]]</f>
        <v>212.31895033462487</v>
      </c>
      <c r="D407">
        <f>+VLOOKUP(PaperPulpPrice[[#This Row],[DATE]],USD_serie_storica_mensileLit[#All],2,FALSE)</f>
        <v>1129.922</v>
      </c>
      <c r="E407" t="e">
        <f>+VLOOKUP(PaperPulpPrice[[#This Row],[DATE]],USD_serie_storica_mensile[#All],2,FALSE)</f>
        <v>#N/A</v>
      </c>
    </row>
    <row r="408" spans="1:5" x14ac:dyDescent="0.35">
      <c r="A408" s="1">
        <v>33817</v>
      </c>
      <c r="B408">
        <v>124</v>
      </c>
      <c r="C408">
        <f>+IFERROR(E408,1936.27/D408)*PaperPulpPrice[[#This Row],[Paper Pulp Price]]</f>
        <v>217.7577159234167</v>
      </c>
      <c r="D408">
        <f>+VLOOKUP(PaperPulpPrice[[#This Row],[DATE]],USD_serie_storica_mensileLit[#All],2,FALSE)</f>
        <v>1102.5899999999999</v>
      </c>
      <c r="E408" t="e">
        <f>+VLOOKUP(PaperPulpPrice[[#This Row],[DATE]],USD_serie_storica_mensile[#All],2,FALSE)</f>
        <v>#N/A</v>
      </c>
    </row>
    <row r="409" spans="1:5" x14ac:dyDescent="0.35">
      <c r="A409" s="1">
        <v>33848</v>
      </c>
      <c r="B409">
        <v>123.7</v>
      </c>
      <c r="C409">
        <f>+IFERROR(E409,1936.27/D409)*PaperPulpPrice[[#This Row],[Paper Pulp Price]]</f>
        <v>205.04328638923681</v>
      </c>
      <c r="D409">
        <f>+VLOOKUP(PaperPulpPrice[[#This Row],[DATE]],USD_serie_storica_mensileLit[#All],2,FALSE)</f>
        <v>1168.127</v>
      </c>
      <c r="E409" t="e">
        <f>+VLOOKUP(PaperPulpPrice[[#This Row],[DATE]],USD_serie_storica_mensile[#All],2,FALSE)</f>
        <v>#N/A</v>
      </c>
    </row>
    <row r="410" spans="1:5" x14ac:dyDescent="0.35">
      <c r="A410" s="1">
        <v>33878</v>
      </c>
      <c r="B410">
        <v>122.1</v>
      </c>
      <c r="C410">
        <f>+IFERROR(E410,1936.27/D410)*PaperPulpPrice[[#This Row],[Paper Pulp Price]]</f>
        <v>180.85474465453257</v>
      </c>
      <c r="D410">
        <f>+VLOOKUP(PaperPulpPrice[[#This Row],[DATE]],USD_serie_storica_mensileLit[#All],2,FALSE)</f>
        <v>1307.229</v>
      </c>
      <c r="E410" t="e">
        <f>+VLOOKUP(PaperPulpPrice[[#This Row],[DATE]],USD_serie_storica_mensile[#All],2,FALSE)</f>
        <v>#N/A</v>
      </c>
    </row>
    <row r="411" spans="1:5" x14ac:dyDescent="0.35">
      <c r="A411" s="1">
        <v>33909</v>
      </c>
      <c r="B411">
        <v>117.9</v>
      </c>
      <c r="C411">
        <f>+IFERROR(E411,1936.27/D411)*PaperPulpPrice[[#This Row],[Paper Pulp Price]]</f>
        <v>167.31277355785721</v>
      </c>
      <c r="D411">
        <f>+VLOOKUP(PaperPulpPrice[[#This Row],[DATE]],USD_serie_storica_mensileLit[#All],2,FALSE)</f>
        <v>1364.4280000000001</v>
      </c>
      <c r="E411" t="e">
        <f>+VLOOKUP(PaperPulpPrice[[#This Row],[DATE]],USD_serie_storica_mensile[#All],2,FALSE)</f>
        <v>#N/A</v>
      </c>
    </row>
    <row r="412" spans="1:5" x14ac:dyDescent="0.35">
      <c r="A412" s="1">
        <v>33939</v>
      </c>
      <c r="B412">
        <v>114.5</v>
      </c>
      <c r="C412">
        <f>+IFERROR(E412,1936.27/D412)*PaperPulpPrice[[#This Row],[Paper Pulp Price]]</f>
        <v>156.66179445705777</v>
      </c>
      <c r="D412">
        <f>+VLOOKUP(PaperPulpPrice[[#This Row],[DATE]],USD_serie_storica_mensileLit[#All],2,FALSE)</f>
        <v>1415.1690000000001</v>
      </c>
      <c r="E412" t="e">
        <f>+VLOOKUP(PaperPulpPrice[[#This Row],[DATE]],USD_serie_storica_mensile[#All],2,FALSE)</f>
        <v>#N/A</v>
      </c>
    </row>
    <row r="413" spans="1:5" x14ac:dyDescent="0.35">
      <c r="A413" s="1">
        <v>33970</v>
      </c>
      <c r="B413">
        <v>111.7</v>
      </c>
      <c r="C413">
        <f>+IFERROR(E413,1936.27/D413)*PaperPulpPrice[[#This Row],[Paper Pulp Price]]</f>
        <v>145.14436431623932</v>
      </c>
      <c r="D413">
        <f>+VLOOKUP(PaperPulpPrice[[#This Row],[DATE]],USD_serie_storica_mensileLit[#All],2,FALSE)</f>
        <v>1490.1120000000001</v>
      </c>
      <c r="E413" t="e">
        <f>+VLOOKUP(PaperPulpPrice[[#This Row],[DATE]],USD_serie_storica_mensile[#All],2,FALSE)</f>
        <v>#N/A</v>
      </c>
    </row>
    <row r="414" spans="1:5" x14ac:dyDescent="0.35">
      <c r="A414" s="1">
        <v>34001</v>
      </c>
      <c r="B414">
        <v>108.3</v>
      </c>
      <c r="C414">
        <f>+IFERROR(E414,1936.27/D414)*PaperPulpPrice[[#This Row],[Paper Pulp Price]]</f>
        <v>135.39929994614968</v>
      </c>
      <c r="D414">
        <f>+VLOOKUP(PaperPulpPrice[[#This Row],[DATE]],USD_serie_storica_mensileLit[#All],2,FALSE)</f>
        <v>1548.7380000000001</v>
      </c>
      <c r="E414" t="e">
        <f>+VLOOKUP(PaperPulpPrice[[#This Row],[DATE]],USD_serie_storica_mensile[#All],2,FALSE)</f>
        <v>#N/A</v>
      </c>
    </row>
    <row r="415" spans="1:5" x14ac:dyDescent="0.35">
      <c r="A415" s="1">
        <v>34029</v>
      </c>
      <c r="B415">
        <v>105.3</v>
      </c>
      <c r="C415">
        <f>+IFERROR(E415,1936.27/D415)*PaperPulpPrice[[#This Row],[Paper Pulp Price]]</f>
        <v>127.97570592780384</v>
      </c>
      <c r="D415">
        <f>+VLOOKUP(PaperPulpPrice[[#This Row],[DATE]],USD_serie_storica_mensileLit[#All],2,FALSE)</f>
        <v>1593.1869999999999</v>
      </c>
      <c r="E415" t="e">
        <f>+VLOOKUP(PaperPulpPrice[[#This Row],[DATE]],USD_serie_storica_mensile[#All],2,FALSE)</f>
        <v>#N/A</v>
      </c>
    </row>
    <row r="416" spans="1:5" x14ac:dyDescent="0.35">
      <c r="A416" s="1">
        <v>34060</v>
      </c>
      <c r="B416">
        <v>106.4</v>
      </c>
      <c r="C416">
        <f>+IFERROR(E416,1936.27/D416)*PaperPulpPrice[[#This Row],[Paper Pulp Price]]</f>
        <v>134.17813946066698</v>
      </c>
      <c r="D416">
        <f>+VLOOKUP(PaperPulpPrice[[#This Row],[DATE]],USD_serie_storica_mensileLit[#All],2,FALSE)</f>
        <v>1535.415</v>
      </c>
      <c r="E416" t="e">
        <f>+VLOOKUP(PaperPulpPrice[[#This Row],[DATE]],USD_serie_storica_mensile[#All],2,FALSE)</f>
        <v>#N/A</v>
      </c>
    </row>
    <row r="417" spans="1:5" x14ac:dyDescent="0.35">
      <c r="A417" s="1">
        <v>34090</v>
      </c>
      <c r="B417">
        <v>107</v>
      </c>
      <c r="C417">
        <f>+IFERROR(E417,1936.27/D417)*PaperPulpPrice[[#This Row],[Paper Pulp Price]]</f>
        <v>140.39908325579725</v>
      </c>
      <c r="D417">
        <f>+VLOOKUP(PaperPulpPrice[[#This Row],[DATE]],USD_serie_storica_mensileLit[#All],2,FALSE)</f>
        <v>1475.6569999999999</v>
      </c>
      <c r="E417" t="e">
        <f>+VLOOKUP(PaperPulpPrice[[#This Row],[DATE]],USD_serie_storica_mensile[#All],2,FALSE)</f>
        <v>#N/A</v>
      </c>
    </row>
    <row r="418" spans="1:5" x14ac:dyDescent="0.35">
      <c r="A418" s="1">
        <v>34121</v>
      </c>
      <c r="B418">
        <v>106.7</v>
      </c>
      <c r="C418">
        <f>+IFERROR(E418,1936.27/D418)*PaperPulpPrice[[#This Row],[Paper Pulp Price]]</f>
        <v>137.60839091438305</v>
      </c>
      <c r="D418">
        <f>+VLOOKUP(PaperPulpPrice[[#This Row],[DATE]],USD_serie_storica_mensileLit[#All],2,FALSE)</f>
        <v>1501.3620000000001</v>
      </c>
      <c r="E418" t="e">
        <f>+VLOOKUP(PaperPulpPrice[[#This Row],[DATE]],USD_serie_storica_mensile[#All],2,FALSE)</f>
        <v>#N/A</v>
      </c>
    </row>
    <row r="419" spans="1:5" x14ac:dyDescent="0.35">
      <c r="A419" s="1">
        <v>34151</v>
      </c>
      <c r="B419">
        <v>104.5</v>
      </c>
      <c r="C419">
        <f>+IFERROR(E419,1936.27/D419)*PaperPulpPrice[[#This Row],[Paper Pulp Price]]</f>
        <v>127.82823943541852</v>
      </c>
      <c r="D419">
        <f>+VLOOKUP(PaperPulpPrice[[#This Row],[DATE]],USD_serie_storica_mensileLit[#All],2,FALSE)</f>
        <v>1582.9069999999999</v>
      </c>
      <c r="E419" t="e">
        <f>+VLOOKUP(PaperPulpPrice[[#This Row],[DATE]],USD_serie_storica_mensile[#All],2,FALSE)</f>
        <v>#N/A</v>
      </c>
    </row>
    <row r="420" spans="1:5" x14ac:dyDescent="0.35">
      <c r="A420" s="1">
        <v>34182</v>
      </c>
      <c r="B420">
        <v>102.5</v>
      </c>
      <c r="C420">
        <f>+IFERROR(E420,1936.27/D420)*PaperPulpPrice[[#This Row],[Paper Pulp Price]]</f>
        <v>123.64947793977008</v>
      </c>
      <c r="D420">
        <f>+VLOOKUP(PaperPulpPrice[[#This Row],[DATE]],USD_serie_storica_mensileLit[#All],2,FALSE)</f>
        <v>1605.0830000000001</v>
      </c>
      <c r="E420" t="e">
        <f>+VLOOKUP(PaperPulpPrice[[#This Row],[DATE]],USD_serie_storica_mensile[#All],2,FALSE)</f>
        <v>#N/A</v>
      </c>
    </row>
    <row r="421" spans="1:5" x14ac:dyDescent="0.35">
      <c r="A421" s="1">
        <v>34213</v>
      </c>
      <c r="B421">
        <v>101.8</v>
      </c>
      <c r="C421">
        <f>+IFERROR(E421,1936.27/D421)*PaperPulpPrice[[#This Row],[Paper Pulp Price]]</f>
        <v>125.71056865977673</v>
      </c>
      <c r="D421">
        <f>+VLOOKUP(PaperPulpPrice[[#This Row],[DATE]],USD_serie_storica_mensileLit[#All],2,FALSE)</f>
        <v>1567.9849999999999</v>
      </c>
      <c r="E421" t="e">
        <f>+VLOOKUP(PaperPulpPrice[[#This Row],[DATE]],USD_serie_storica_mensile[#All],2,FALSE)</f>
        <v>#N/A</v>
      </c>
    </row>
    <row r="422" spans="1:5" x14ac:dyDescent="0.35">
      <c r="A422" s="1">
        <v>34243</v>
      </c>
      <c r="B422">
        <v>99.6</v>
      </c>
      <c r="C422">
        <f>+IFERROR(E422,1936.27/D422)*PaperPulpPrice[[#This Row],[Paper Pulp Price]]</f>
        <v>120.47302276245412</v>
      </c>
      <c r="D422">
        <f>+VLOOKUP(PaperPulpPrice[[#This Row],[DATE]],USD_serie_storica_mensileLit[#All],2,FALSE)</f>
        <v>1600.7940000000001</v>
      </c>
      <c r="E422" t="e">
        <f>+VLOOKUP(PaperPulpPrice[[#This Row],[DATE]],USD_serie_storica_mensile[#All],2,FALSE)</f>
        <v>#N/A</v>
      </c>
    </row>
    <row r="423" spans="1:5" x14ac:dyDescent="0.35">
      <c r="A423" s="1">
        <v>34274</v>
      </c>
      <c r="B423">
        <v>98.8</v>
      </c>
      <c r="C423">
        <f>+IFERROR(E423,1936.27/D423)*PaperPulpPrice[[#This Row],[Paper Pulp Price]]</f>
        <v>114.67837048173631</v>
      </c>
      <c r="D423">
        <f>+VLOOKUP(PaperPulpPrice[[#This Row],[DATE]],USD_serie_storica_mensileLit[#All],2,FALSE)</f>
        <v>1668.174</v>
      </c>
      <c r="E423" t="e">
        <f>+VLOOKUP(PaperPulpPrice[[#This Row],[DATE]],USD_serie_storica_mensile[#All],2,FALSE)</f>
        <v>#N/A</v>
      </c>
    </row>
    <row r="424" spans="1:5" x14ac:dyDescent="0.35">
      <c r="A424" s="1">
        <v>34304</v>
      </c>
      <c r="B424">
        <v>98.5</v>
      </c>
      <c r="C424">
        <f>+IFERROR(E424,1936.27/D424)*PaperPulpPrice[[#This Row],[Paper Pulp Price]]</f>
        <v>112.96322762917862</v>
      </c>
      <c r="D424">
        <f>+VLOOKUP(PaperPulpPrice[[#This Row],[DATE]],USD_serie_storica_mensileLit[#All],2,FALSE)</f>
        <v>1688.36</v>
      </c>
      <c r="E424" t="e">
        <f>+VLOOKUP(PaperPulpPrice[[#This Row],[DATE]],USD_serie_storica_mensile[#All],2,FALSE)</f>
        <v>#N/A</v>
      </c>
    </row>
    <row r="425" spans="1:5" x14ac:dyDescent="0.35">
      <c r="A425" s="1">
        <v>34335</v>
      </c>
      <c r="B425">
        <v>100.9</v>
      </c>
      <c r="C425">
        <f>+IFERROR(E425,1936.27/D425)*PaperPulpPrice[[#This Row],[Paper Pulp Price]]</f>
        <v>114.8565674772544</v>
      </c>
      <c r="D425">
        <f>+VLOOKUP(PaperPulpPrice[[#This Row],[DATE]],USD_serie_storica_mensileLit[#All],2,FALSE)</f>
        <v>1700.9880000000001</v>
      </c>
      <c r="E425" t="e">
        <f>+VLOOKUP(PaperPulpPrice[[#This Row],[DATE]],USD_serie_storica_mensile[#All],2,FALSE)</f>
        <v>#N/A</v>
      </c>
    </row>
    <row r="426" spans="1:5" x14ac:dyDescent="0.35">
      <c r="A426" s="1">
        <v>34366</v>
      </c>
      <c r="B426">
        <v>101.1</v>
      </c>
      <c r="C426">
        <f>+IFERROR(E426,1936.27/D426)*PaperPulpPrice[[#This Row],[Paper Pulp Price]]</f>
        <v>116.07369693706683</v>
      </c>
      <c r="D426">
        <f>+VLOOKUP(PaperPulpPrice[[#This Row],[DATE]],USD_serie_storica_mensileLit[#All],2,FALSE)</f>
        <v>1686.4880000000001</v>
      </c>
      <c r="E426" t="e">
        <f>+VLOOKUP(PaperPulpPrice[[#This Row],[DATE]],USD_serie_storica_mensile[#All],2,FALSE)</f>
        <v>#N/A</v>
      </c>
    </row>
    <row r="427" spans="1:5" x14ac:dyDescent="0.35">
      <c r="A427" s="1">
        <v>34394</v>
      </c>
      <c r="B427">
        <v>103.3</v>
      </c>
      <c r="C427">
        <f>+IFERROR(E427,1936.27/D427)*PaperPulpPrice[[#This Row],[Paper Pulp Price]]</f>
        <v>119.94176773415926</v>
      </c>
      <c r="D427">
        <f>+VLOOKUP(PaperPulpPrice[[#This Row],[DATE]],USD_serie_storica_mensileLit[#All],2,FALSE)</f>
        <v>1667.615</v>
      </c>
      <c r="E427" t="e">
        <f>+VLOOKUP(PaperPulpPrice[[#This Row],[DATE]],USD_serie_storica_mensile[#All],2,FALSE)</f>
        <v>#N/A</v>
      </c>
    </row>
    <row r="428" spans="1:5" x14ac:dyDescent="0.35">
      <c r="A428" s="1">
        <v>34425</v>
      </c>
      <c r="B428">
        <v>106.7</v>
      </c>
      <c r="C428">
        <f>+IFERROR(E428,1936.27/D428)*PaperPulpPrice[[#This Row],[Paper Pulp Price]]</f>
        <v>127.10936880910954</v>
      </c>
      <c r="D428">
        <f>+VLOOKUP(PaperPulpPrice[[#This Row],[DATE]],USD_serie_storica_mensileLit[#All],2,FALSE)</f>
        <v>1625.3720000000001</v>
      </c>
      <c r="E428" t="e">
        <f>+VLOOKUP(PaperPulpPrice[[#This Row],[DATE]],USD_serie_storica_mensile[#All],2,FALSE)</f>
        <v>#N/A</v>
      </c>
    </row>
    <row r="429" spans="1:5" x14ac:dyDescent="0.35">
      <c r="A429" s="1">
        <v>34455</v>
      </c>
      <c r="B429">
        <v>108.3</v>
      </c>
      <c r="C429">
        <f>+IFERROR(E429,1936.27/D429)*PaperPulpPrice[[#This Row],[Paper Pulp Price]]</f>
        <v>131.46940596213372</v>
      </c>
      <c r="D429">
        <f>+VLOOKUP(PaperPulpPrice[[#This Row],[DATE]],USD_serie_storica_mensileLit[#All],2,FALSE)</f>
        <v>1595.0329999999999</v>
      </c>
      <c r="E429" t="e">
        <f>+VLOOKUP(PaperPulpPrice[[#This Row],[DATE]],USD_serie_storica_mensile[#All],2,FALSE)</f>
        <v>#N/A</v>
      </c>
    </row>
    <row r="430" spans="1:5" x14ac:dyDescent="0.35">
      <c r="A430" s="1">
        <v>34486</v>
      </c>
      <c r="B430">
        <v>112.6</v>
      </c>
      <c r="C430">
        <f>+IFERROR(E430,1936.27/D430)*PaperPulpPrice[[#This Row],[Paper Pulp Price]]</f>
        <v>136.82135106878343</v>
      </c>
      <c r="D430">
        <f>+VLOOKUP(PaperPulpPrice[[#This Row],[DATE]],USD_serie_storica_mensileLit[#All],2,FALSE)</f>
        <v>1593.4939999999999</v>
      </c>
      <c r="E430" t="e">
        <f>+VLOOKUP(PaperPulpPrice[[#This Row],[DATE]],USD_serie_storica_mensile[#All],2,FALSE)</f>
        <v>#N/A</v>
      </c>
    </row>
    <row r="431" spans="1:5" x14ac:dyDescent="0.35">
      <c r="A431" s="1">
        <v>34516</v>
      </c>
      <c r="B431">
        <v>113.5</v>
      </c>
      <c r="C431">
        <f>+IFERROR(E431,1936.27/D431)*PaperPulpPrice[[#This Row],[Paper Pulp Price]]</f>
        <v>140.47291522981803</v>
      </c>
      <c r="D431">
        <f>+VLOOKUP(PaperPulpPrice[[#This Row],[DATE]],USD_serie_storica_mensileLit[#All],2,FALSE)</f>
        <v>1564.4770000000001</v>
      </c>
      <c r="E431" t="e">
        <f>+VLOOKUP(PaperPulpPrice[[#This Row],[DATE]],USD_serie_storica_mensile[#All],2,FALSE)</f>
        <v>#N/A</v>
      </c>
    </row>
    <row r="432" spans="1:5" x14ac:dyDescent="0.35">
      <c r="A432" s="1">
        <v>34547</v>
      </c>
      <c r="B432">
        <v>118.9</v>
      </c>
      <c r="C432">
        <f>+IFERROR(E432,1936.27/D432)*PaperPulpPrice[[#This Row],[Paper Pulp Price]]</f>
        <v>145.47510672608109</v>
      </c>
      <c r="D432">
        <f>+VLOOKUP(PaperPulpPrice[[#This Row],[DATE]],USD_serie_storica_mensileLit[#All],2,FALSE)</f>
        <v>1582.556</v>
      </c>
      <c r="E432" t="e">
        <f>+VLOOKUP(PaperPulpPrice[[#This Row],[DATE]],USD_serie_storica_mensile[#All],2,FALSE)</f>
        <v>#N/A</v>
      </c>
    </row>
    <row r="433" spans="1:5" x14ac:dyDescent="0.35">
      <c r="A433" s="1">
        <v>34578</v>
      </c>
      <c r="B433">
        <v>123.4</v>
      </c>
      <c r="C433">
        <f>+IFERROR(E433,1936.27/D433)*PaperPulpPrice[[#This Row],[Paper Pulp Price]]</f>
        <v>152.43915180197743</v>
      </c>
      <c r="D433">
        <f>+VLOOKUP(PaperPulpPrice[[#This Row],[DATE]],USD_serie_storica_mensileLit[#All],2,FALSE)</f>
        <v>1567.4169999999999</v>
      </c>
      <c r="E433" t="e">
        <f>+VLOOKUP(PaperPulpPrice[[#This Row],[DATE]],USD_serie_storica_mensile[#All],2,FALSE)</f>
        <v>#N/A</v>
      </c>
    </row>
    <row r="434" spans="1:5" x14ac:dyDescent="0.35">
      <c r="A434" s="1">
        <v>34608</v>
      </c>
      <c r="B434">
        <v>131.6</v>
      </c>
      <c r="C434">
        <f>+IFERROR(E434,1936.27/D434)*PaperPulpPrice[[#This Row],[Paper Pulp Price]]</f>
        <v>164.51848025815414</v>
      </c>
      <c r="D434">
        <f>+VLOOKUP(PaperPulpPrice[[#This Row],[DATE]],USD_serie_storica_mensileLit[#All],2,FALSE)</f>
        <v>1548.8420000000001</v>
      </c>
      <c r="E434" t="e">
        <f>+VLOOKUP(PaperPulpPrice[[#This Row],[DATE]],USD_serie_storica_mensile[#All],2,FALSE)</f>
        <v>#N/A</v>
      </c>
    </row>
    <row r="435" spans="1:5" x14ac:dyDescent="0.35">
      <c r="A435" s="1">
        <v>34639</v>
      </c>
      <c r="B435">
        <v>134.30000000000001</v>
      </c>
      <c r="C435">
        <f>+IFERROR(E435,1936.27/D435)*PaperPulpPrice[[#This Row],[Paper Pulp Price]]</f>
        <v>164.06976469801418</v>
      </c>
      <c r="D435">
        <f>+VLOOKUP(PaperPulpPrice[[#This Row],[DATE]],USD_serie_storica_mensileLit[#All],2,FALSE)</f>
        <v>1584.942</v>
      </c>
      <c r="E435" t="e">
        <f>+VLOOKUP(PaperPulpPrice[[#This Row],[DATE]],USD_serie_storica_mensile[#All],2,FALSE)</f>
        <v>#N/A</v>
      </c>
    </row>
    <row r="436" spans="1:5" x14ac:dyDescent="0.35">
      <c r="A436" s="1">
        <v>34669</v>
      </c>
      <c r="B436">
        <v>136</v>
      </c>
      <c r="C436">
        <f>+IFERROR(E436,1936.27/D436)*PaperPulpPrice[[#This Row],[Paper Pulp Price]]</f>
        <v>161.17638633947374</v>
      </c>
      <c r="D436">
        <f>+VLOOKUP(PaperPulpPrice[[#This Row],[DATE]],USD_serie_storica_mensileLit[#All],2,FALSE)</f>
        <v>1633.817</v>
      </c>
      <c r="E436" t="e">
        <f>+VLOOKUP(PaperPulpPrice[[#This Row],[DATE]],USD_serie_storica_mensile[#All],2,FALSE)</f>
        <v>#N/A</v>
      </c>
    </row>
    <row r="437" spans="1:5" x14ac:dyDescent="0.35">
      <c r="A437" s="1">
        <v>34700</v>
      </c>
      <c r="B437">
        <v>144.6</v>
      </c>
      <c r="C437">
        <f>+IFERROR(E437,1936.27/D437)*PaperPulpPrice[[#This Row],[Paper Pulp Price]]</f>
        <v>173.83472626047956</v>
      </c>
      <c r="D437">
        <f>+VLOOKUP(PaperPulpPrice[[#This Row],[DATE]],USD_serie_storica_mensileLit[#All],2,FALSE)</f>
        <v>1610.6369999999999</v>
      </c>
      <c r="E437" t="e">
        <f>+VLOOKUP(PaperPulpPrice[[#This Row],[DATE]],USD_serie_storica_mensile[#All],2,FALSE)</f>
        <v>#N/A</v>
      </c>
    </row>
    <row r="438" spans="1:5" x14ac:dyDescent="0.35">
      <c r="A438" s="1">
        <v>34731</v>
      </c>
      <c r="B438">
        <v>158.80000000000001</v>
      </c>
      <c r="C438">
        <f>+IFERROR(E438,1936.27/D438)*PaperPulpPrice[[#This Row],[Paper Pulp Price]]</f>
        <v>189.93862631012266</v>
      </c>
      <c r="D438">
        <f>+VLOOKUP(PaperPulpPrice[[#This Row],[DATE]],USD_serie_storica_mensileLit[#All],2,FALSE)</f>
        <v>1618.837</v>
      </c>
      <c r="E438" t="e">
        <f>+VLOOKUP(PaperPulpPrice[[#This Row],[DATE]],USD_serie_storica_mensile[#All],2,FALSE)</f>
        <v>#N/A</v>
      </c>
    </row>
    <row r="439" spans="1:5" x14ac:dyDescent="0.35">
      <c r="A439" s="1">
        <v>34759</v>
      </c>
      <c r="B439">
        <v>168.4</v>
      </c>
      <c r="C439">
        <f>+IFERROR(E439,1936.27/D439)*PaperPulpPrice[[#This Row],[Paper Pulp Price]]</f>
        <v>192.90315496660691</v>
      </c>
      <c r="D439">
        <f>+VLOOKUP(PaperPulpPrice[[#This Row],[DATE]],USD_serie_storica_mensileLit[#All],2,FALSE)</f>
        <v>1690.319</v>
      </c>
      <c r="E439" t="e">
        <f>+VLOOKUP(PaperPulpPrice[[#This Row],[DATE]],USD_serie_storica_mensile[#All],2,FALSE)</f>
        <v>#N/A</v>
      </c>
    </row>
    <row r="440" spans="1:5" x14ac:dyDescent="0.35">
      <c r="A440" s="1">
        <v>34790</v>
      </c>
      <c r="B440">
        <v>173.7</v>
      </c>
      <c r="C440">
        <f>+IFERROR(E440,1936.27/D440)*PaperPulpPrice[[#This Row],[Paper Pulp Price]]</f>
        <v>196.31482916943435</v>
      </c>
      <c r="D440">
        <f>+VLOOKUP(PaperPulpPrice[[#This Row],[DATE]],USD_serie_storica_mensileLit[#All],2,FALSE)</f>
        <v>1713.2180000000001</v>
      </c>
      <c r="E440" t="e">
        <f>+VLOOKUP(PaperPulpPrice[[#This Row],[DATE]],USD_serie_storica_mensile[#All],2,FALSE)</f>
        <v>#N/A</v>
      </c>
    </row>
    <row r="441" spans="1:5" x14ac:dyDescent="0.35">
      <c r="A441" s="1">
        <v>34820</v>
      </c>
      <c r="B441">
        <v>181.1</v>
      </c>
      <c r="C441">
        <f>+IFERROR(E441,1936.27/D441)*PaperPulpPrice[[#This Row],[Paper Pulp Price]]</f>
        <v>212.22781269934649</v>
      </c>
      <c r="D441">
        <f>+VLOOKUP(PaperPulpPrice[[#This Row],[DATE]],USD_serie_storica_mensileLit[#All],2,FALSE)</f>
        <v>1652.2739999999999</v>
      </c>
      <c r="E441" t="e">
        <f>+VLOOKUP(PaperPulpPrice[[#This Row],[DATE]],USD_serie_storica_mensile[#All],2,FALSE)</f>
        <v>#N/A</v>
      </c>
    </row>
    <row r="442" spans="1:5" x14ac:dyDescent="0.35">
      <c r="A442" s="1">
        <v>34851</v>
      </c>
      <c r="B442">
        <v>191.7</v>
      </c>
      <c r="C442">
        <f>+IFERROR(E442,1936.27/D442)*PaperPulpPrice[[#This Row],[Paper Pulp Price]]</f>
        <v>226.46943986508828</v>
      </c>
      <c r="D442">
        <f>+VLOOKUP(PaperPulpPrice[[#This Row],[DATE]],USD_serie_storica_mensileLit[#All],2,FALSE)</f>
        <v>1638.998</v>
      </c>
      <c r="E442" t="e">
        <f>+VLOOKUP(PaperPulpPrice[[#This Row],[DATE]],USD_serie_storica_mensile[#All],2,FALSE)</f>
        <v>#N/A</v>
      </c>
    </row>
    <row r="443" spans="1:5" x14ac:dyDescent="0.35">
      <c r="A443" s="1">
        <v>34881</v>
      </c>
      <c r="B443">
        <v>196.3</v>
      </c>
      <c r="C443">
        <f>+IFERROR(E443,1936.27/D443)*PaperPulpPrice[[#This Row],[Paper Pulp Price]]</f>
        <v>236.12373998730203</v>
      </c>
      <c r="D443">
        <f>+VLOOKUP(PaperPulpPrice[[#This Row],[DATE]],USD_serie_storica_mensileLit[#All],2,FALSE)</f>
        <v>1609.7059999999999</v>
      </c>
      <c r="E443" t="e">
        <f>+VLOOKUP(PaperPulpPrice[[#This Row],[DATE]],USD_serie_storica_mensile[#All],2,FALSE)</f>
        <v>#N/A</v>
      </c>
    </row>
    <row r="444" spans="1:5" x14ac:dyDescent="0.35">
      <c r="A444" s="1">
        <v>34912</v>
      </c>
      <c r="B444">
        <v>200.5</v>
      </c>
      <c r="C444">
        <f>+IFERROR(E444,1936.27/D444)*PaperPulpPrice[[#This Row],[Paper Pulp Price]]</f>
        <v>241.8259967434461</v>
      </c>
      <c r="D444">
        <f>+VLOOKUP(PaperPulpPrice[[#This Row],[DATE]],USD_serie_storica_mensileLit[#All],2,FALSE)</f>
        <v>1605.3779999999999</v>
      </c>
      <c r="E444" t="e">
        <f>+VLOOKUP(PaperPulpPrice[[#This Row],[DATE]],USD_serie_storica_mensile[#All],2,FALSE)</f>
        <v>#N/A</v>
      </c>
    </row>
    <row r="445" spans="1:5" x14ac:dyDescent="0.35">
      <c r="A445" s="1">
        <v>34943</v>
      </c>
      <c r="B445">
        <v>198.2</v>
      </c>
      <c r="C445">
        <f>+IFERROR(E445,1936.27/D445)*PaperPulpPrice[[#This Row],[Paper Pulp Price]]</f>
        <v>237.61017856888566</v>
      </c>
      <c r="D445">
        <f>+VLOOKUP(PaperPulpPrice[[#This Row],[DATE]],USD_serie_storica_mensileLit[#All],2,FALSE)</f>
        <v>1615.1189999999999</v>
      </c>
      <c r="E445" t="e">
        <f>+VLOOKUP(PaperPulpPrice[[#This Row],[DATE]],USD_serie_storica_mensile[#All],2,FALSE)</f>
        <v>#N/A</v>
      </c>
    </row>
    <row r="446" spans="1:5" x14ac:dyDescent="0.35">
      <c r="A446" s="1">
        <v>34973</v>
      </c>
      <c r="B446">
        <v>198.7</v>
      </c>
      <c r="C446">
        <f>+IFERROR(E446,1936.27/D446)*PaperPulpPrice[[#This Row],[Paper Pulp Price]]</f>
        <v>239.6115569273617</v>
      </c>
      <c r="D446">
        <f>+VLOOKUP(PaperPulpPrice[[#This Row],[DATE]],USD_serie_storica_mensileLit[#All],2,FALSE)</f>
        <v>1605.6690000000001</v>
      </c>
      <c r="E446" t="e">
        <f>+VLOOKUP(PaperPulpPrice[[#This Row],[DATE]],USD_serie_storica_mensile[#All],2,FALSE)</f>
        <v>#N/A</v>
      </c>
    </row>
    <row r="447" spans="1:5" x14ac:dyDescent="0.35">
      <c r="A447" s="1">
        <v>35004</v>
      </c>
      <c r="B447">
        <v>195.4</v>
      </c>
      <c r="C447">
        <f>+IFERROR(E447,1936.27/D447)*PaperPulpPrice[[#This Row],[Paper Pulp Price]]</f>
        <v>237.40278585649807</v>
      </c>
      <c r="D447">
        <f>+VLOOKUP(PaperPulpPrice[[#This Row],[DATE]],USD_serie_storica_mensileLit[#All],2,FALSE)</f>
        <v>1593.693</v>
      </c>
      <c r="E447" t="e">
        <f>+VLOOKUP(PaperPulpPrice[[#This Row],[DATE]],USD_serie_storica_mensile[#All],2,FALSE)</f>
        <v>#N/A</v>
      </c>
    </row>
    <row r="448" spans="1:5" x14ac:dyDescent="0.35">
      <c r="A448" s="1">
        <v>35034</v>
      </c>
      <c r="B448">
        <v>191.3</v>
      </c>
      <c r="C448">
        <f>+IFERROR(E448,1936.27/D448)*PaperPulpPrice[[#This Row],[Paper Pulp Price]]</f>
        <v>232.30003838131208</v>
      </c>
      <c r="D448">
        <f>+VLOOKUP(PaperPulpPrice[[#This Row],[DATE]],USD_serie_storica_mensileLit[#All],2,FALSE)</f>
        <v>1594.5260000000001</v>
      </c>
      <c r="E448" t="e">
        <f>+VLOOKUP(PaperPulpPrice[[#This Row],[DATE]],USD_serie_storica_mensile[#All],2,FALSE)</f>
        <v>#N/A</v>
      </c>
    </row>
    <row r="449" spans="1:5" x14ac:dyDescent="0.35">
      <c r="A449" s="1">
        <v>35065</v>
      </c>
      <c r="B449">
        <v>176.6</v>
      </c>
      <c r="C449">
        <f>+IFERROR(E449,1936.27/D449)*PaperPulpPrice[[#This Row],[Paper Pulp Price]]</f>
        <v>215.89962596665268</v>
      </c>
      <c r="D449">
        <f>+VLOOKUP(PaperPulpPrice[[#This Row],[DATE]],USD_serie_storica_mensileLit[#All],2,FALSE)</f>
        <v>1583.816</v>
      </c>
      <c r="E449" t="e">
        <f>+VLOOKUP(PaperPulpPrice[[#This Row],[DATE]],USD_serie_storica_mensile[#All],2,FALSE)</f>
        <v>#N/A</v>
      </c>
    </row>
    <row r="450" spans="1:5" x14ac:dyDescent="0.35">
      <c r="A450" s="1">
        <v>35096</v>
      </c>
      <c r="B450">
        <v>160.4</v>
      </c>
      <c r="C450">
        <f>+IFERROR(E450,1936.27/D450)*PaperPulpPrice[[#This Row],[Paper Pulp Price]]</f>
        <v>197.51260489238098</v>
      </c>
      <c r="D450">
        <f>+VLOOKUP(PaperPulpPrice[[#This Row],[DATE]],USD_serie_storica_mensileLit[#All],2,FALSE)</f>
        <v>1572.4449999999999</v>
      </c>
      <c r="E450" t="e">
        <f>+VLOOKUP(PaperPulpPrice[[#This Row],[DATE]],USD_serie_storica_mensile[#All],2,FALSE)</f>
        <v>#N/A</v>
      </c>
    </row>
    <row r="451" spans="1:5" x14ac:dyDescent="0.35">
      <c r="A451" s="1">
        <v>35125</v>
      </c>
      <c r="B451">
        <v>141.4</v>
      </c>
      <c r="C451">
        <f>+IFERROR(E451,1936.27/D451)*PaperPulpPrice[[#This Row],[Paper Pulp Price]]</f>
        <v>175.13121188434459</v>
      </c>
      <c r="D451">
        <f>+VLOOKUP(PaperPulpPrice[[#This Row],[DATE]],USD_serie_storica_mensileLit[#All],2,FALSE)</f>
        <v>1563.3340000000001</v>
      </c>
      <c r="E451" t="e">
        <f>+VLOOKUP(PaperPulpPrice[[#This Row],[DATE]],USD_serie_storica_mensile[#All],2,FALSE)</f>
        <v>#N/A</v>
      </c>
    </row>
    <row r="452" spans="1:5" x14ac:dyDescent="0.35">
      <c r="A452" s="1">
        <v>35156</v>
      </c>
      <c r="B452">
        <v>120.3</v>
      </c>
      <c r="C452">
        <f>+IFERROR(E452,1936.27/D452)*PaperPulpPrice[[#This Row],[Paper Pulp Price]]</f>
        <v>148.77783980404243</v>
      </c>
      <c r="D452">
        <f>+VLOOKUP(PaperPulpPrice[[#This Row],[DATE]],USD_serie_storica_mensileLit[#All],2,FALSE)</f>
        <v>1565.645</v>
      </c>
      <c r="E452" t="e">
        <f>+VLOOKUP(PaperPulpPrice[[#This Row],[DATE]],USD_serie_storica_mensile[#All],2,FALSE)</f>
        <v>#N/A</v>
      </c>
    </row>
    <row r="453" spans="1:5" x14ac:dyDescent="0.35">
      <c r="A453" s="1">
        <v>35186</v>
      </c>
      <c r="B453">
        <v>114.1</v>
      </c>
      <c r="C453">
        <f>+IFERROR(E453,1936.27/D453)*PaperPulpPrice[[#This Row],[Paper Pulp Price]]</f>
        <v>141.79465395706399</v>
      </c>
      <c r="D453">
        <f>+VLOOKUP(PaperPulpPrice[[#This Row],[DATE]],USD_serie_storica_mensileLit[#All],2,FALSE)</f>
        <v>1558.087</v>
      </c>
      <c r="E453" t="e">
        <f>+VLOOKUP(PaperPulpPrice[[#This Row],[DATE]],USD_serie_storica_mensile[#All],2,FALSE)</f>
        <v>#N/A</v>
      </c>
    </row>
    <row r="454" spans="1:5" x14ac:dyDescent="0.35">
      <c r="A454" s="1">
        <v>35217</v>
      </c>
      <c r="B454">
        <v>120</v>
      </c>
      <c r="C454">
        <f>+IFERROR(E454,1936.27/D454)*PaperPulpPrice[[#This Row],[Paper Pulp Price]]</f>
        <v>150.65347335824421</v>
      </c>
      <c r="D454">
        <f>+VLOOKUP(PaperPulpPrice[[#This Row],[DATE]],USD_serie_storica_mensileLit[#All],2,FALSE)</f>
        <v>1542.297</v>
      </c>
      <c r="E454" t="e">
        <f>+VLOOKUP(PaperPulpPrice[[#This Row],[DATE]],USD_serie_storica_mensile[#All],2,FALSE)</f>
        <v>#N/A</v>
      </c>
    </row>
    <row r="455" spans="1:5" x14ac:dyDescent="0.35">
      <c r="A455" s="1">
        <v>35247</v>
      </c>
      <c r="B455">
        <v>125.5</v>
      </c>
      <c r="C455">
        <f>+IFERROR(E455,1936.27/D455)*PaperPulpPrice[[#This Row],[Paper Pulp Price]]</f>
        <v>159.16629277069686</v>
      </c>
      <c r="D455">
        <f>+VLOOKUP(PaperPulpPrice[[#This Row],[DATE]],USD_serie_storica_mensileLit[#All],2,FALSE)</f>
        <v>1526.7170000000001</v>
      </c>
      <c r="E455" t="e">
        <f>+VLOOKUP(PaperPulpPrice[[#This Row],[DATE]],USD_serie_storica_mensile[#All],2,FALSE)</f>
        <v>#N/A</v>
      </c>
    </row>
    <row r="456" spans="1:5" x14ac:dyDescent="0.35">
      <c r="A456" s="1">
        <v>35278</v>
      </c>
      <c r="B456">
        <v>127.3</v>
      </c>
      <c r="C456">
        <f>+IFERROR(E456,1936.27/D456)*PaperPulpPrice[[#This Row],[Paper Pulp Price]]</f>
        <v>162.52969436892667</v>
      </c>
      <c r="D456">
        <f>+VLOOKUP(PaperPulpPrice[[#This Row],[DATE]],USD_serie_storica_mensileLit[#All],2,FALSE)</f>
        <v>1516.567</v>
      </c>
      <c r="E456" t="e">
        <f>+VLOOKUP(PaperPulpPrice[[#This Row],[DATE]],USD_serie_storica_mensile[#All],2,FALSE)</f>
        <v>#N/A</v>
      </c>
    </row>
    <row r="457" spans="1:5" x14ac:dyDescent="0.35">
      <c r="A457" s="1">
        <v>35309</v>
      </c>
      <c r="B457">
        <v>127.8</v>
      </c>
      <c r="C457">
        <f>+IFERROR(E457,1936.27/D457)*PaperPulpPrice[[#This Row],[Paper Pulp Price]]</f>
        <v>162.77576959154649</v>
      </c>
      <c r="D457">
        <f>+VLOOKUP(PaperPulpPrice[[#This Row],[DATE]],USD_serie_storica_mensileLit[#All],2,FALSE)</f>
        <v>1520.222</v>
      </c>
      <c r="E457" t="e">
        <f>+VLOOKUP(PaperPulpPrice[[#This Row],[DATE]],USD_serie_storica_mensile[#All],2,FALSE)</f>
        <v>#N/A</v>
      </c>
    </row>
    <row r="458" spans="1:5" x14ac:dyDescent="0.35">
      <c r="A458" s="1">
        <v>35339</v>
      </c>
      <c r="B458">
        <v>128.19999999999999</v>
      </c>
      <c r="C458">
        <f>+IFERROR(E458,1936.27/D458)*PaperPulpPrice[[#This Row],[Paper Pulp Price]]</f>
        <v>162.81838354275698</v>
      </c>
      <c r="D458">
        <f>+VLOOKUP(PaperPulpPrice[[#This Row],[DATE]],USD_serie_storica_mensileLit[#All],2,FALSE)</f>
        <v>1524.5809999999999</v>
      </c>
      <c r="E458" t="e">
        <f>+VLOOKUP(PaperPulpPrice[[#This Row],[DATE]],USD_serie_storica_mensile[#All],2,FALSE)</f>
        <v>#N/A</v>
      </c>
    </row>
    <row r="459" spans="1:5" x14ac:dyDescent="0.35">
      <c r="A459" s="1">
        <v>35370</v>
      </c>
      <c r="B459">
        <v>127.6</v>
      </c>
      <c r="C459">
        <f>+IFERROR(E459,1936.27/D459)*PaperPulpPrice[[#This Row],[Paper Pulp Price]]</f>
        <v>163.28578773935925</v>
      </c>
      <c r="D459">
        <f>+VLOOKUP(PaperPulpPrice[[#This Row],[DATE]],USD_serie_storica_mensileLit[#All],2,FALSE)</f>
        <v>1513.1020000000001</v>
      </c>
      <c r="E459" t="e">
        <f>+VLOOKUP(PaperPulpPrice[[#This Row],[DATE]],USD_serie_storica_mensile[#All],2,FALSE)</f>
        <v>#N/A</v>
      </c>
    </row>
    <row r="460" spans="1:5" x14ac:dyDescent="0.35">
      <c r="A460" s="1">
        <v>35400</v>
      </c>
      <c r="B460">
        <v>128.19999999999999</v>
      </c>
      <c r="C460">
        <f>+IFERROR(E460,1936.27/D460)*PaperPulpPrice[[#This Row],[Paper Pulp Price]]</f>
        <v>162.41463231113386</v>
      </c>
      <c r="D460">
        <f>+VLOOKUP(PaperPulpPrice[[#This Row],[DATE]],USD_serie_storica_mensileLit[#All],2,FALSE)</f>
        <v>1528.3710000000001</v>
      </c>
      <c r="E460" t="e">
        <f>+VLOOKUP(PaperPulpPrice[[#This Row],[DATE]],USD_serie_storica_mensile[#All],2,FALSE)</f>
        <v>#N/A</v>
      </c>
    </row>
    <row r="461" spans="1:5" x14ac:dyDescent="0.35">
      <c r="A461" s="1">
        <v>35431</v>
      </c>
      <c r="B461">
        <v>127.4</v>
      </c>
      <c r="C461">
        <f>+IFERROR(E461,1936.27/D461)*PaperPulpPrice[[#This Row],[Paper Pulp Price]]</f>
        <v>157.31401160273174</v>
      </c>
      <c r="D461">
        <f>+VLOOKUP(PaperPulpPrice[[#This Row],[DATE]],USD_serie_storica_mensileLit[#All],2,FALSE)</f>
        <v>1568.079</v>
      </c>
      <c r="E461" t="e">
        <f>+VLOOKUP(PaperPulpPrice[[#This Row],[DATE]],USD_serie_storica_mensile[#All],2,FALSE)</f>
        <v>#N/A</v>
      </c>
    </row>
    <row r="462" spans="1:5" x14ac:dyDescent="0.35">
      <c r="A462" s="1">
        <v>35462</v>
      </c>
      <c r="B462">
        <v>125.2</v>
      </c>
      <c r="C462">
        <f>+IFERROR(E462,1936.27/D462)*PaperPulpPrice[[#This Row],[Paper Pulp Price]]</f>
        <v>146.45909861751932</v>
      </c>
      <c r="D462">
        <f>+VLOOKUP(PaperPulpPrice[[#This Row],[DATE]],USD_serie_storica_mensileLit[#All],2,FALSE)</f>
        <v>1655.213</v>
      </c>
      <c r="E462" t="e">
        <f>+VLOOKUP(PaperPulpPrice[[#This Row],[DATE]],USD_serie_storica_mensile[#All],2,FALSE)</f>
        <v>#N/A</v>
      </c>
    </row>
    <row r="463" spans="1:5" x14ac:dyDescent="0.35">
      <c r="A463" s="1">
        <v>35490</v>
      </c>
      <c r="B463">
        <v>124.5</v>
      </c>
      <c r="C463">
        <f>+IFERROR(E463,1936.27/D463)*PaperPulpPrice[[#This Row],[Paper Pulp Price]]</f>
        <v>142.3445471486877</v>
      </c>
      <c r="D463">
        <f>+VLOOKUP(PaperPulpPrice[[#This Row],[DATE]],USD_serie_storica_mensileLit[#All],2,FALSE)</f>
        <v>1693.5360000000001</v>
      </c>
      <c r="E463" t="e">
        <f>+VLOOKUP(PaperPulpPrice[[#This Row],[DATE]],USD_serie_storica_mensile[#All],2,FALSE)</f>
        <v>#N/A</v>
      </c>
    </row>
    <row r="464" spans="1:5" x14ac:dyDescent="0.35">
      <c r="A464" s="1">
        <v>35521</v>
      </c>
      <c r="B464">
        <v>121.9</v>
      </c>
      <c r="C464">
        <f>+IFERROR(E464,1936.27/D464)*PaperPulpPrice[[#This Row],[Paper Pulp Price]]</f>
        <v>139.42663853300104</v>
      </c>
      <c r="D464">
        <f>+VLOOKUP(PaperPulpPrice[[#This Row],[DATE]],USD_serie_storica_mensileLit[#All],2,FALSE)</f>
        <v>1692.8710000000001</v>
      </c>
      <c r="E464" t="e">
        <f>+VLOOKUP(PaperPulpPrice[[#This Row],[DATE]],USD_serie_storica_mensile[#All],2,FALSE)</f>
        <v>#N/A</v>
      </c>
    </row>
    <row r="465" spans="1:5" x14ac:dyDescent="0.35">
      <c r="A465" s="1">
        <v>35551</v>
      </c>
      <c r="B465">
        <v>123.5</v>
      </c>
      <c r="C465">
        <f>+IFERROR(E465,1936.27/D465)*PaperPulpPrice[[#This Row],[Paper Pulp Price]]</f>
        <v>142.13592911075199</v>
      </c>
      <c r="D465">
        <f>+VLOOKUP(PaperPulpPrice[[#This Row],[DATE]],USD_serie_storica_mensileLit[#All],2,FALSE)</f>
        <v>1682.3989999999999</v>
      </c>
      <c r="E465" t="e">
        <f>+VLOOKUP(PaperPulpPrice[[#This Row],[DATE]],USD_serie_storica_mensile[#All],2,FALSE)</f>
        <v>#N/A</v>
      </c>
    </row>
    <row r="466" spans="1:5" x14ac:dyDescent="0.35">
      <c r="A466" s="1">
        <v>35582</v>
      </c>
      <c r="B466">
        <v>125.5</v>
      </c>
      <c r="C466">
        <f>+IFERROR(E466,1936.27/D466)*PaperPulpPrice[[#This Row],[Paper Pulp Price]]</f>
        <v>143.36952648303711</v>
      </c>
      <c r="D466">
        <f>+VLOOKUP(PaperPulpPrice[[#This Row],[DATE]],USD_serie_storica_mensileLit[#All],2,FALSE)</f>
        <v>1694.934</v>
      </c>
      <c r="E466" t="e">
        <f>+VLOOKUP(PaperPulpPrice[[#This Row],[DATE]],USD_serie_storica_mensile[#All],2,FALSE)</f>
        <v>#N/A</v>
      </c>
    </row>
    <row r="467" spans="1:5" x14ac:dyDescent="0.35">
      <c r="A467" s="1">
        <v>35612</v>
      </c>
      <c r="B467">
        <v>130</v>
      </c>
      <c r="C467">
        <f>+IFERROR(E467,1936.27/D467)*PaperPulpPrice[[#This Row],[Paper Pulp Price]]</f>
        <v>144.31864700641339</v>
      </c>
      <c r="D467">
        <f>+VLOOKUP(PaperPulpPrice[[#This Row],[DATE]],USD_serie_storica_mensileLit[#All],2,FALSE)</f>
        <v>1744.162</v>
      </c>
      <c r="E467" t="e">
        <f>+VLOOKUP(PaperPulpPrice[[#This Row],[DATE]],USD_serie_storica_mensile[#All],2,FALSE)</f>
        <v>#N/A</v>
      </c>
    </row>
    <row r="468" spans="1:5" x14ac:dyDescent="0.35">
      <c r="A468" s="1">
        <v>35643</v>
      </c>
      <c r="B468">
        <v>132.69999999999999</v>
      </c>
      <c r="C468">
        <f>+IFERROR(E468,1936.27/D468)*PaperPulpPrice[[#This Row],[Paper Pulp Price]]</f>
        <v>142.84254594073218</v>
      </c>
      <c r="D468">
        <f>+VLOOKUP(PaperPulpPrice[[#This Row],[DATE]],USD_serie_storica_mensileLit[#All],2,FALSE)</f>
        <v>1798.7850000000001</v>
      </c>
      <c r="E468" t="e">
        <f>+VLOOKUP(PaperPulpPrice[[#This Row],[DATE]],USD_serie_storica_mensile[#All],2,FALSE)</f>
        <v>#N/A</v>
      </c>
    </row>
    <row r="469" spans="1:5" x14ac:dyDescent="0.35">
      <c r="A469" s="1">
        <v>35674</v>
      </c>
      <c r="B469">
        <v>133.30000000000001</v>
      </c>
      <c r="C469">
        <f>+IFERROR(E469,1936.27/D469)*PaperPulpPrice[[#This Row],[Paper Pulp Price]]</f>
        <v>147.81558901500293</v>
      </c>
      <c r="D469">
        <f>+VLOOKUP(PaperPulpPrice[[#This Row],[DATE]],USD_serie_storica_mensileLit[#All],2,FALSE)</f>
        <v>1746.127</v>
      </c>
      <c r="E469" t="e">
        <f>+VLOOKUP(PaperPulpPrice[[#This Row],[DATE]],USD_serie_storica_mensile[#All],2,FALSE)</f>
        <v>#N/A</v>
      </c>
    </row>
    <row r="470" spans="1:5" x14ac:dyDescent="0.35">
      <c r="A470" s="1">
        <v>35704</v>
      </c>
      <c r="B470">
        <v>133.19999999999999</v>
      </c>
      <c r="C470">
        <f>+IFERROR(E470,1936.27/D470)*PaperPulpPrice[[#This Row],[Paper Pulp Price]]</f>
        <v>149.87141136265507</v>
      </c>
      <c r="D470">
        <f>+VLOOKUP(PaperPulpPrice[[#This Row],[DATE]],USD_serie_storica_mensileLit[#All],2,FALSE)</f>
        <v>1720.883</v>
      </c>
      <c r="E470" t="e">
        <f>+VLOOKUP(PaperPulpPrice[[#This Row],[DATE]],USD_serie_storica_mensile[#All],2,FALSE)</f>
        <v>#N/A</v>
      </c>
    </row>
    <row r="471" spans="1:5" x14ac:dyDescent="0.35">
      <c r="A471" s="1">
        <v>35735</v>
      </c>
      <c r="B471">
        <v>132.80000000000001</v>
      </c>
      <c r="C471">
        <f>+IFERROR(E471,1936.27/D471)*PaperPulpPrice[[#This Row],[Paper Pulp Price]]</f>
        <v>151.49050830162759</v>
      </c>
      <c r="D471">
        <f>+VLOOKUP(PaperPulpPrice[[#This Row],[DATE]],USD_serie_storica_mensileLit[#All],2,FALSE)</f>
        <v>1697.3779999999999</v>
      </c>
      <c r="E471" t="e">
        <f>+VLOOKUP(PaperPulpPrice[[#This Row],[DATE]],USD_serie_storica_mensile[#All],2,FALSE)</f>
        <v>#N/A</v>
      </c>
    </row>
    <row r="472" spans="1:5" x14ac:dyDescent="0.35">
      <c r="A472" s="1">
        <v>35765</v>
      </c>
      <c r="B472">
        <v>133.4</v>
      </c>
      <c r="C472">
        <f>+IFERROR(E472,1936.27/D472)*PaperPulpPrice[[#This Row],[Paper Pulp Price]]</f>
        <v>148.22851663262691</v>
      </c>
      <c r="D472">
        <f>+VLOOKUP(PaperPulpPrice[[#This Row],[DATE]],USD_serie_storica_mensileLit[#All],2,FALSE)</f>
        <v>1742.569</v>
      </c>
      <c r="E472" t="e">
        <f>+VLOOKUP(PaperPulpPrice[[#This Row],[DATE]],USD_serie_storica_mensile[#All],2,FALSE)</f>
        <v>#N/A</v>
      </c>
    </row>
    <row r="473" spans="1:5" x14ac:dyDescent="0.35">
      <c r="A473" s="1">
        <v>35796</v>
      </c>
      <c r="B473">
        <v>130.69999999999999</v>
      </c>
      <c r="C473">
        <f>+IFERROR(E473,1936.27/D473)*PaperPulpPrice[[#This Row],[Paper Pulp Price]]</f>
        <v>141.56094822773662</v>
      </c>
      <c r="D473">
        <f>+VLOOKUP(PaperPulpPrice[[#This Row],[DATE]],USD_serie_storica_mensileLit[#All],2,FALSE)</f>
        <v>1787.7139999999999</v>
      </c>
      <c r="E473" t="e">
        <f>+VLOOKUP(PaperPulpPrice[[#This Row],[DATE]],USD_serie_storica_mensile[#All],2,FALSE)</f>
        <v>#N/A</v>
      </c>
    </row>
    <row r="474" spans="1:5" x14ac:dyDescent="0.35">
      <c r="A474" s="1">
        <v>35827</v>
      </c>
      <c r="B474">
        <v>127.8</v>
      </c>
      <c r="C474">
        <f>+IFERROR(E474,1936.27/D474)*PaperPulpPrice[[#This Row],[Paper Pulp Price]]</f>
        <v>138.18204794303304</v>
      </c>
      <c r="D474">
        <f>+VLOOKUP(PaperPulpPrice[[#This Row],[DATE]],USD_serie_storica_mensileLit[#All],2,FALSE)</f>
        <v>1790.7919999999999</v>
      </c>
      <c r="E474" t="e">
        <f>+VLOOKUP(PaperPulpPrice[[#This Row],[DATE]],USD_serie_storica_mensile[#All],2,FALSE)</f>
        <v>#N/A</v>
      </c>
    </row>
    <row r="475" spans="1:5" x14ac:dyDescent="0.35">
      <c r="A475" s="1">
        <v>35855</v>
      </c>
      <c r="B475">
        <v>126.4</v>
      </c>
      <c r="C475">
        <f>+IFERROR(E475,1936.27/D475)*PaperPulpPrice[[#This Row],[Paper Pulp Price]]</f>
        <v>136.09832441005133</v>
      </c>
      <c r="D475">
        <f>+VLOOKUP(PaperPulpPrice[[#This Row],[DATE]],USD_serie_storica_mensileLit[#All],2,FALSE)</f>
        <v>1798.2919999999999</v>
      </c>
      <c r="E475" t="e">
        <f>+VLOOKUP(PaperPulpPrice[[#This Row],[DATE]],USD_serie_storica_mensile[#All],2,FALSE)</f>
        <v>#N/A</v>
      </c>
    </row>
    <row r="476" spans="1:5" x14ac:dyDescent="0.35">
      <c r="A476" s="1">
        <v>35886</v>
      </c>
      <c r="B476">
        <v>121.5</v>
      </c>
      <c r="C476">
        <f>+IFERROR(E476,1936.27/D476)*PaperPulpPrice[[#This Row],[Paper Pulp Price]]</f>
        <v>131.24280974778119</v>
      </c>
      <c r="D476">
        <f>+VLOOKUP(PaperPulpPrice[[#This Row],[DATE]],USD_serie_storica_mensileLit[#All],2,FALSE)</f>
        <v>1792.5309999999999</v>
      </c>
      <c r="E476" t="e">
        <f>+VLOOKUP(PaperPulpPrice[[#This Row],[DATE]],USD_serie_storica_mensile[#All],2,FALSE)</f>
        <v>#N/A</v>
      </c>
    </row>
    <row r="477" spans="1:5" x14ac:dyDescent="0.35">
      <c r="A477" s="1">
        <v>35916</v>
      </c>
      <c r="B477">
        <v>120.8</v>
      </c>
      <c r="C477">
        <f>+IFERROR(E477,1936.27/D477)*PaperPulpPrice[[#This Row],[Paper Pulp Price]]</f>
        <v>133.69462252503544</v>
      </c>
      <c r="D477">
        <f>+VLOOKUP(PaperPulpPrice[[#This Row],[DATE]],USD_serie_storica_mensileLit[#All],2,FALSE)</f>
        <v>1749.52</v>
      </c>
      <c r="E477" t="e">
        <f>+VLOOKUP(PaperPulpPrice[[#This Row],[DATE]],USD_serie_storica_mensile[#All],2,FALSE)</f>
        <v>#N/A</v>
      </c>
    </row>
    <row r="478" spans="1:5" x14ac:dyDescent="0.35">
      <c r="A478" s="1">
        <v>35947</v>
      </c>
      <c r="B478">
        <v>123.9</v>
      </c>
      <c r="C478">
        <f>+IFERROR(E478,1936.27/D478)*PaperPulpPrice[[#This Row],[Paper Pulp Price]]</f>
        <v>135.93148857037954</v>
      </c>
      <c r="D478">
        <f>+VLOOKUP(PaperPulpPrice[[#This Row],[DATE]],USD_serie_storica_mensileLit[#All],2,FALSE)</f>
        <v>1764.8879999999999</v>
      </c>
      <c r="E478" t="e">
        <f>+VLOOKUP(PaperPulpPrice[[#This Row],[DATE]],USD_serie_storica_mensile[#All],2,FALSE)</f>
        <v>#N/A</v>
      </c>
    </row>
    <row r="479" spans="1:5" x14ac:dyDescent="0.35">
      <c r="A479" s="1">
        <v>35977</v>
      </c>
      <c r="B479">
        <v>126.1</v>
      </c>
      <c r="C479">
        <f>+IFERROR(E479,1936.27/D479)*PaperPulpPrice[[#This Row],[Paper Pulp Price]]</f>
        <v>137.72885431679532</v>
      </c>
      <c r="D479">
        <f>+VLOOKUP(PaperPulpPrice[[#This Row],[DATE]],USD_serie_storica_mensileLit[#All],2,FALSE)</f>
        <v>1772.7850000000001</v>
      </c>
      <c r="E479" t="e">
        <f>+VLOOKUP(PaperPulpPrice[[#This Row],[DATE]],USD_serie_storica_mensile[#All],2,FALSE)</f>
        <v>#N/A</v>
      </c>
    </row>
    <row r="480" spans="1:5" x14ac:dyDescent="0.35">
      <c r="A480" s="1">
        <v>36008</v>
      </c>
      <c r="B480">
        <v>123.3</v>
      </c>
      <c r="C480">
        <f>+IFERROR(E480,1936.27/D480)*PaperPulpPrice[[#This Row],[Paper Pulp Price]]</f>
        <v>135.31708095375203</v>
      </c>
      <c r="D480">
        <f>+VLOOKUP(PaperPulpPrice[[#This Row],[DATE]],USD_serie_storica_mensileLit[#All],2,FALSE)</f>
        <v>1764.316</v>
      </c>
      <c r="E480" t="e">
        <f>+VLOOKUP(PaperPulpPrice[[#This Row],[DATE]],USD_serie_storica_mensile[#All],2,FALSE)</f>
        <v>#N/A</v>
      </c>
    </row>
    <row r="481" spans="1:5" x14ac:dyDescent="0.35">
      <c r="A481" s="1">
        <v>36039</v>
      </c>
      <c r="B481">
        <v>121.1</v>
      </c>
      <c r="C481">
        <f>+IFERROR(E481,1936.27/D481)*PaperPulpPrice[[#This Row],[Paper Pulp Price]]</f>
        <v>139.44779084939333</v>
      </c>
      <c r="D481">
        <f>+VLOOKUP(PaperPulpPrice[[#This Row],[DATE]],USD_serie_storica_mensileLit[#All],2,FALSE)</f>
        <v>1681.5060000000001</v>
      </c>
      <c r="E481" t="e">
        <f>+VLOOKUP(PaperPulpPrice[[#This Row],[DATE]],USD_serie_storica_mensile[#All],2,FALSE)</f>
        <v>#N/A</v>
      </c>
    </row>
    <row r="482" spans="1:5" x14ac:dyDescent="0.35">
      <c r="A482" s="1">
        <v>36069</v>
      </c>
      <c r="B482">
        <v>116.9</v>
      </c>
      <c r="C482">
        <f>+IFERROR(E482,1936.27/D482)*PaperPulpPrice[[#This Row],[Paper Pulp Price]]</f>
        <v>139.60413909224917</v>
      </c>
      <c r="D482">
        <f>+VLOOKUP(PaperPulpPrice[[#This Row],[DATE]],USD_serie_storica_mensileLit[#All],2,FALSE)</f>
        <v>1621.37</v>
      </c>
      <c r="E482" t="e">
        <f>+VLOOKUP(PaperPulpPrice[[#This Row],[DATE]],USD_serie_storica_mensile[#All],2,FALSE)</f>
        <v>#N/A</v>
      </c>
    </row>
    <row r="483" spans="1:5" x14ac:dyDescent="0.35">
      <c r="A483" s="1">
        <v>36100</v>
      </c>
      <c r="B483">
        <v>116.1</v>
      </c>
      <c r="C483">
        <f>+IFERROR(E483,1936.27/D483)*PaperPulpPrice[[#This Row],[Paper Pulp Price]]</f>
        <v>135.08276007528065</v>
      </c>
      <c r="D483">
        <f>+VLOOKUP(PaperPulpPrice[[#This Row],[DATE]],USD_serie_storica_mensileLit[#All],2,FALSE)</f>
        <v>1664.172</v>
      </c>
      <c r="E483" t="e">
        <f>+VLOOKUP(PaperPulpPrice[[#This Row],[DATE]],USD_serie_storica_mensile[#All],2,FALSE)</f>
        <v>#N/A</v>
      </c>
    </row>
    <row r="484" spans="1:5" x14ac:dyDescent="0.35">
      <c r="A484" s="1">
        <v>36130</v>
      </c>
      <c r="B484">
        <v>116.7</v>
      </c>
      <c r="C484">
        <f>+IFERROR(E484,1936.27/D484)*PaperPulpPrice[[#This Row],[Paper Pulp Price]]</f>
        <v>136.70516963918399</v>
      </c>
      <c r="D484">
        <f>+VLOOKUP(PaperPulpPrice[[#This Row],[DATE]],USD_serie_storica_mensileLit[#All],2,FALSE)</f>
        <v>1652.92</v>
      </c>
      <c r="E484" t="e">
        <f>+VLOOKUP(PaperPulpPrice[[#This Row],[DATE]],USD_serie_storica_mensile[#All],2,FALSE)</f>
        <v>#N/A</v>
      </c>
    </row>
    <row r="485" spans="1:5" x14ac:dyDescent="0.35">
      <c r="A485" s="1">
        <v>36161</v>
      </c>
      <c r="B485">
        <v>112.7</v>
      </c>
      <c r="C485">
        <f>+IFERROR(E485,1936.27/D485)*PaperPulpPrice[[#This Row],[Paper Pulp Price]]</f>
        <v>130.819906</v>
      </c>
      <c r="D485">
        <f>+VLOOKUP(PaperPulpPrice[[#This Row],[DATE]],USD_serie_storica_mensileLit[#All],2,FALSE)</f>
        <v>1668.212</v>
      </c>
      <c r="E485">
        <f>+VLOOKUP(PaperPulpPrice[[#This Row],[DATE]],USD_serie_storica_mensile[#All],2,FALSE)</f>
        <v>1.1607799999999999</v>
      </c>
    </row>
    <row r="486" spans="1:5" x14ac:dyDescent="0.35">
      <c r="A486" s="1">
        <v>36192</v>
      </c>
      <c r="B486">
        <v>112.3</v>
      </c>
      <c r="C486">
        <f>+IFERROR(E486,1936.27/D486)*PaperPulpPrice[[#This Row],[Paper Pulp Price]]</f>
        <v>125.862471</v>
      </c>
      <c r="D486">
        <f>+VLOOKUP(PaperPulpPrice[[#This Row],[DATE]],USD_serie_storica_mensileLit[#All],2,FALSE)</f>
        <v>1727.85</v>
      </c>
      <c r="E486">
        <f>+VLOOKUP(PaperPulpPrice[[#This Row],[DATE]],USD_serie_storica_mensile[#All],2,FALSE)</f>
        <v>1.12077</v>
      </c>
    </row>
    <row r="487" spans="1:5" x14ac:dyDescent="0.35">
      <c r="A487" s="1">
        <v>36220</v>
      </c>
      <c r="B487">
        <v>113.8</v>
      </c>
      <c r="C487">
        <f>+IFERROR(E487,1936.27/D487)*PaperPulpPrice[[#This Row],[Paper Pulp Price]]</f>
        <v>123.84854</v>
      </c>
      <c r="D487">
        <f>+VLOOKUP(PaperPulpPrice[[#This Row],[DATE]],USD_serie_storica_mensileLit[#All],2,FALSE)</f>
        <v>1779.2719999999999</v>
      </c>
      <c r="E487">
        <f>+VLOOKUP(PaperPulpPrice[[#This Row],[DATE]],USD_serie_storica_mensile[#All],2,FALSE)</f>
        <v>1.0883</v>
      </c>
    </row>
    <row r="488" spans="1:5" x14ac:dyDescent="0.35">
      <c r="A488" s="1">
        <v>36251</v>
      </c>
      <c r="B488">
        <v>113</v>
      </c>
      <c r="C488">
        <f>+IFERROR(E488,1936.27/D488)*PaperPulpPrice[[#This Row],[Paper Pulp Price]]</f>
        <v>120.95972</v>
      </c>
      <c r="D488">
        <f>+VLOOKUP(PaperPulpPrice[[#This Row],[DATE]],USD_serie_storica_mensileLit[#All],2,FALSE)</f>
        <v>1808.972</v>
      </c>
      <c r="E488">
        <f>+VLOOKUP(PaperPulpPrice[[#This Row],[DATE]],USD_serie_storica_mensile[#All],2,FALSE)</f>
        <v>1.0704400000000001</v>
      </c>
    </row>
    <row r="489" spans="1:5" x14ac:dyDescent="0.35">
      <c r="A489" s="1">
        <v>36281</v>
      </c>
      <c r="B489">
        <v>114.1</v>
      </c>
      <c r="C489">
        <f>+IFERROR(E489,1936.27/D489)*PaperPulpPrice[[#This Row],[Paper Pulp Price]]</f>
        <v>121.266621</v>
      </c>
      <c r="D489">
        <f>+VLOOKUP(PaperPulpPrice[[#This Row],[DATE]],USD_serie_storica_mensileLit[#All],2,FALSE)</f>
        <v>1821.982</v>
      </c>
      <c r="E489">
        <f>+VLOOKUP(PaperPulpPrice[[#This Row],[DATE]],USD_serie_storica_mensile[#All],2,FALSE)</f>
        <v>1.06281</v>
      </c>
    </row>
    <row r="490" spans="1:5" x14ac:dyDescent="0.35">
      <c r="A490" s="1">
        <v>36312</v>
      </c>
      <c r="B490">
        <v>116</v>
      </c>
      <c r="C490">
        <f>+IFERROR(E490,1936.27/D490)*PaperPulpPrice[[#This Row],[Paper Pulp Price]]</f>
        <v>120.37899999999999</v>
      </c>
      <c r="D490">
        <f>+VLOOKUP(PaperPulpPrice[[#This Row],[DATE]],USD_serie_storica_mensileLit[#All],2,FALSE)</f>
        <v>1865.8810000000001</v>
      </c>
      <c r="E490">
        <f>+VLOOKUP(PaperPulpPrice[[#This Row],[DATE]],USD_serie_storica_mensile[#All],2,FALSE)</f>
        <v>1.03775</v>
      </c>
    </row>
    <row r="491" spans="1:5" x14ac:dyDescent="0.35">
      <c r="A491" s="1">
        <v>36342</v>
      </c>
      <c r="B491">
        <v>121.6</v>
      </c>
      <c r="C491">
        <f>+IFERROR(E491,1936.27/D491)*PaperPulpPrice[[#This Row],[Paper Pulp Price]]</f>
        <v>125.88883199999998</v>
      </c>
      <c r="D491">
        <f>+VLOOKUP(PaperPulpPrice[[#This Row],[DATE]],USD_serie_storica_mensileLit[#All],2,FALSE)</f>
        <v>1870.9839999999999</v>
      </c>
      <c r="E491">
        <f>+VLOOKUP(PaperPulpPrice[[#This Row],[DATE]],USD_serie_storica_mensile[#All],2,FALSE)</f>
        <v>1.0352699999999999</v>
      </c>
    </row>
    <row r="492" spans="1:5" x14ac:dyDescent="0.35">
      <c r="A492" s="1">
        <v>36373</v>
      </c>
      <c r="B492">
        <v>123.7</v>
      </c>
      <c r="C492">
        <f>+IFERROR(E492,1936.27/D492)*PaperPulpPrice[[#This Row],[Paper Pulp Price]]</f>
        <v>131.16529499999999</v>
      </c>
      <c r="D492">
        <f>+VLOOKUP(PaperPulpPrice[[#This Row],[DATE]],USD_serie_storica_mensileLit[#All],2,FALSE)</f>
        <v>1826.248</v>
      </c>
      <c r="E492">
        <f>+VLOOKUP(PaperPulpPrice[[#This Row],[DATE]],USD_serie_storica_mensile[#All],2,FALSE)</f>
        <v>1.0603499999999999</v>
      </c>
    </row>
    <row r="493" spans="1:5" x14ac:dyDescent="0.35">
      <c r="A493" s="1">
        <v>36404</v>
      </c>
      <c r="B493">
        <v>125.1</v>
      </c>
      <c r="C493">
        <f>+IFERROR(E493,1936.27/D493)*PaperPulpPrice[[#This Row],[Paper Pulp Price]]</f>
        <v>131.36500799999999</v>
      </c>
      <c r="D493">
        <f>+VLOOKUP(PaperPulpPrice[[#This Row],[DATE]],USD_serie_storica_mensileLit[#All],2,FALSE)</f>
        <v>1844.1289999999999</v>
      </c>
      <c r="E493">
        <f>+VLOOKUP(PaperPulpPrice[[#This Row],[DATE]],USD_serie_storica_mensile[#All],2,FALSE)</f>
        <v>1.0500799999999999</v>
      </c>
    </row>
    <row r="494" spans="1:5" x14ac:dyDescent="0.35">
      <c r="A494" s="1">
        <v>36434</v>
      </c>
      <c r="B494">
        <v>125.8</v>
      </c>
      <c r="C494">
        <f>+IFERROR(E494,1936.27/D494)*PaperPulpPrice[[#This Row],[Paper Pulp Price]]</f>
        <v>134.68525399999999</v>
      </c>
      <c r="D494">
        <f>+VLOOKUP(PaperPulpPrice[[#This Row],[DATE]],USD_serie_storica_mensileLit[#All],2,FALSE)</f>
        <v>1808.6969999999999</v>
      </c>
      <c r="E494">
        <f>+VLOOKUP(PaperPulpPrice[[#This Row],[DATE]],USD_serie_storica_mensile[#All],2,FALSE)</f>
        <v>1.07063</v>
      </c>
    </row>
    <row r="495" spans="1:5" x14ac:dyDescent="0.35">
      <c r="A495" s="1">
        <v>36465</v>
      </c>
      <c r="B495">
        <v>128.1</v>
      </c>
      <c r="C495">
        <f>+IFERROR(E495,1936.27/D495)*PaperPulpPrice[[#This Row],[Paper Pulp Price]]</f>
        <v>132.43234199999998</v>
      </c>
      <c r="D495">
        <f>+VLOOKUP(PaperPulpPrice[[#This Row],[DATE]],USD_serie_storica_mensileLit[#All],2,FALSE)</f>
        <v>1873.2360000000001</v>
      </c>
      <c r="E495">
        <f>+VLOOKUP(PaperPulpPrice[[#This Row],[DATE]],USD_serie_storica_mensile[#All],2,FALSE)</f>
        <v>1.03382</v>
      </c>
    </row>
    <row r="496" spans="1:5" x14ac:dyDescent="0.35">
      <c r="A496" s="1">
        <v>36495</v>
      </c>
      <c r="B496">
        <v>130.80000000000001</v>
      </c>
      <c r="C496">
        <f>+IFERROR(E496,1936.27/D496)*PaperPulpPrice[[#This Row],[Paper Pulp Price]]</f>
        <v>132.24010800000002</v>
      </c>
      <c r="D496">
        <f>+VLOOKUP(PaperPulpPrice[[#This Row],[DATE]],USD_serie_storica_mensileLit[#All],2,FALSE)</f>
        <v>1915.2429999999999</v>
      </c>
      <c r="E496">
        <f>+VLOOKUP(PaperPulpPrice[[#This Row],[DATE]],USD_serie_storica_mensile[#All],2,FALSE)</f>
        <v>1.01101</v>
      </c>
    </row>
    <row r="497" spans="1:5" x14ac:dyDescent="0.35">
      <c r="A497" s="1">
        <v>36526</v>
      </c>
      <c r="B497">
        <v>137.30000000000001</v>
      </c>
      <c r="C497">
        <f>+IFERROR(E497,1936.27/D497)*PaperPulpPrice[[#This Row],[Paper Pulp Price]]</f>
        <v>139.18101000000001</v>
      </c>
      <c r="D497">
        <f>+VLOOKUP(PaperPulpPrice[[#This Row],[DATE]],USD_serie_storica_mensileLit[#All],2,FALSE)</f>
        <v>1910.575</v>
      </c>
      <c r="E497">
        <f>+VLOOKUP(PaperPulpPrice[[#This Row],[DATE]],USD_serie_storica_mensile[#All],2,FALSE)</f>
        <v>1.0137</v>
      </c>
    </row>
    <row r="498" spans="1:5" x14ac:dyDescent="0.35">
      <c r="A498" s="1">
        <v>36557</v>
      </c>
      <c r="B498">
        <v>136.69999999999999</v>
      </c>
      <c r="C498">
        <f>+IFERROR(E498,1936.27/D498)*PaperPulpPrice[[#This Row],[Paper Pulp Price]]</f>
        <v>134.4340608</v>
      </c>
      <c r="D498">
        <f>+VLOOKUP(PaperPulpPrice[[#This Row],[DATE]],USD_serie_storica_mensileLit[#All],2,FALSE)</f>
        <v>1969.1130000000001</v>
      </c>
      <c r="E498">
        <f>+VLOOKUP(PaperPulpPrice[[#This Row],[DATE]],USD_serie_storica_mensile[#All],2,FALSE)</f>
        <v>0.98342399999999996</v>
      </c>
    </row>
    <row r="499" spans="1:5" x14ac:dyDescent="0.35">
      <c r="A499" s="1">
        <v>36586</v>
      </c>
      <c r="B499">
        <v>139.19999999999999</v>
      </c>
      <c r="C499">
        <f>+IFERROR(E499,1936.27/D499)*PaperPulpPrice[[#This Row],[Paper Pulp Price]]</f>
        <v>134.23654559999997</v>
      </c>
      <c r="D499">
        <f>+VLOOKUP(PaperPulpPrice[[#This Row],[DATE]],USD_serie_storica_mensileLit[#All],2,FALSE)</f>
        <v>2007.925</v>
      </c>
      <c r="E499">
        <f>+VLOOKUP(PaperPulpPrice[[#This Row],[DATE]],USD_serie_storica_mensile[#All],2,FALSE)</f>
        <v>0.96434299999999995</v>
      </c>
    </row>
    <row r="500" spans="1:5" x14ac:dyDescent="0.35">
      <c r="A500" s="1">
        <v>36617</v>
      </c>
      <c r="B500">
        <v>141.4</v>
      </c>
      <c r="C500">
        <f>+IFERROR(E500,1936.27/D500)*PaperPulpPrice[[#This Row],[Paper Pulp Price]]</f>
        <v>133.89873</v>
      </c>
      <c r="D500">
        <f>+VLOOKUP(PaperPulpPrice[[#This Row],[DATE]],USD_serie_storica_mensileLit[#All],2,FALSE)</f>
        <v>2045.3920000000001</v>
      </c>
      <c r="E500">
        <f>+VLOOKUP(PaperPulpPrice[[#This Row],[DATE]],USD_serie_storica_mensile[#All],2,FALSE)</f>
        <v>0.94694999999999996</v>
      </c>
    </row>
    <row r="501" spans="1:5" x14ac:dyDescent="0.35">
      <c r="A501" s="1">
        <v>36647</v>
      </c>
      <c r="B501">
        <v>143.4</v>
      </c>
      <c r="C501">
        <f>+IFERROR(E501,1936.27/D501)*PaperPulpPrice[[#This Row],[Paper Pulp Price]]</f>
        <v>129.91581120000001</v>
      </c>
      <c r="D501">
        <f>+VLOOKUP(PaperPulpPrice[[#This Row],[DATE]],USD_serie_storica_mensileLit[#All],2,FALSE)</f>
        <v>2137.645</v>
      </c>
      <c r="E501">
        <f>+VLOOKUP(PaperPulpPrice[[#This Row],[DATE]],USD_serie_storica_mensile[#All],2,FALSE)</f>
        <v>0.905968</v>
      </c>
    </row>
    <row r="502" spans="1:5" x14ac:dyDescent="0.35">
      <c r="A502" s="1">
        <v>36678</v>
      </c>
      <c r="B502">
        <v>145.6</v>
      </c>
      <c r="C502">
        <f>+IFERROR(E502,1936.27/D502)*PaperPulpPrice[[#This Row],[Paper Pulp Price]]</f>
        <v>138.2001712</v>
      </c>
      <c r="D502">
        <f>+VLOOKUP(PaperPulpPrice[[#This Row],[DATE]],USD_serie_storica_mensileLit[#All],2,FALSE)</f>
        <v>2040.15</v>
      </c>
      <c r="E502">
        <f>+VLOOKUP(PaperPulpPrice[[#This Row],[DATE]],USD_serie_storica_mensile[#All],2,FALSE)</f>
        <v>0.94917700000000005</v>
      </c>
    </row>
    <row r="503" spans="1:5" x14ac:dyDescent="0.35">
      <c r="A503" s="1">
        <v>36708</v>
      </c>
      <c r="B503">
        <v>148.5</v>
      </c>
      <c r="C503">
        <f>+IFERROR(E503,1936.27/D503)*PaperPulpPrice[[#This Row],[Paper Pulp Price]]</f>
        <v>139.53906449999999</v>
      </c>
      <c r="D503">
        <f>+VLOOKUP(PaperPulpPrice[[#This Row],[DATE]],USD_serie_storica_mensileLit[#All],2,FALSE)</f>
        <v>2060.86</v>
      </c>
      <c r="E503">
        <f>+VLOOKUP(PaperPulpPrice[[#This Row],[DATE]],USD_serie_storica_mensile[#All],2,FALSE)</f>
        <v>0.93965699999999996</v>
      </c>
    </row>
    <row r="504" spans="1:5" x14ac:dyDescent="0.35">
      <c r="A504" s="1">
        <v>36739</v>
      </c>
      <c r="B504">
        <v>149.1</v>
      </c>
      <c r="C504">
        <f>+IFERROR(E504,1936.27/D504)*PaperPulpPrice[[#This Row],[Paper Pulp Price]]</f>
        <v>134.7948987</v>
      </c>
      <c r="D504">
        <f>+VLOOKUP(PaperPulpPrice[[#This Row],[DATE]],USD_serie_storica_mensileLit[#All],2,FALSE)</f>
        <v>2141.9380000000001</v>
      </c>
      <c r="E504">
        <f>+VLOOKUP(PaperPulpPrice[[#This Row],[DATE]],USD_serie_storica_mensile[#All],2,FALSE)</f>
        <v>0.904057</v>
      </c>
    </row>
    <row r="505" spans="1:5" x14ac:dyDescent="0.35">
      <c r="A505" s="1">
        <v>36770</v>
      </c>
      <c r="B505">
        <v>150.19999999999999</v>
      </c>
      <c r="C505">
        <f>+IFERROR(E505,1936.27/D505)*PaperPulpPrice[[#This Row],[Paper Pulp Price]]</f>
        <v>130.99152279999998</v>
      </c>
      <c r="D505">
        <f>+VLOOKUP(PaperPulpPrice[[#This Row],[DATE]],USD_serie_storica_mensileLit[#All],2,FALSE)</f>
        <v>2220.7890000000002</v>
      </c>
      <c r="E505">
        <f>+VLOOKUP(PaperPulpPrice[[#This Row],[DATE]],USD_serie_storica_mensile[#All],2,FALSE)</f>
        <v>0.87211399999999994</v>
      </c>
    </row>
    <row r="506" spans="1:5" x14ac:dyDescent="0.35">
      <c r="A506" s="1">
        <v>36800</v>
      </c>
      <c r="B506">
        <v>151</v>
      </c>
      <c r="C506">
        <f>+IFERROR(E506,1936.27/D506)*PaperPulpPrice[[#This Row],[Paper Pulp Price]]</f>
        <v>129.129009</v>
      </c>
      <c r="D506">
        <f>+VLOOKUP(PaperPulpPrice[[#This Row],[DATE]],USD_serie_storica_mensileLit[#All],2,FALSE)</f>
        <v>2265.1010000000001</v>
      </c>
      <c r="E506">
        <f>+VLOOKUP(PaperPulpPrice[[#This Row],[DATE]],USD_serie_storica_mensile[#All],2,FALSE)</f>
        <v>0.855159</v>
      </c>
    </row>
    <row r="507" spans="1:5" x14ac:dyDescent="0.35">
      <c r="A507" s="1">
        <v>36831</v>
      </c>
      <c r="B507">
        <v>151.30000000000001</v>
      </c>
      <c r="C507">
        <f>+IFERROR(E507,1936.27/D507)*PaperPulpPrice[[#This Row],[Paper Pulp Price]]</f>
        <v>129.57120180000001</v>
      </c>
      <c r="D507">
        <f>+VLOOKUP(PaperPulpPrice[[#This Row],[DATE]],USD_serie_storica_mensileLit[#All],2,FALSE)</f>
        <v>2261.2220000000002</v>
      </c>
      <c r="E507">
        <f>+VLOOKUP(PaperPulpPrice[[#This Row],[DATE]],USD_serie_storica_mensile[#All],2,FALSE)</f>
        <v>0.85638599999999998</v>
      </c>
    </row>
    <row r="508" spans="1:5" x14ac:dyDescent="0.35">
      <c r="A508" s="1">
        <v>36861</v>
      </c>
      <c r="B508">
        <v>150.19999999999999</v>
      </c>
      <c r="C508">
        <f>+IFERROR(E508,1936.27/D508)*PaperPulpPrice[[#This Row],[Paper Pulp Price]]</f>
        <v>134.77686319999998</v>
      </c>
      <c r="D508">
        <f>+VLOOKUP(PaperPulpPrice[[#This Row],[DATE]],USD_serie_storica_mensileLit[#All],2,FALSE)</f>
        <v>2158.7939999999999</v>
      </c>
      <c r="E508">
        <f>+VLOOKUP(PaperPulpPrice[[#This Row],[DATE]],USD_serie_storica_mensile[#All],2,FALSE)</f>
        <v>0.897316</v>
      </c>
    </row>
    <row r="509" spans="1:5" x14ac:dyDescent="0.35">
      <c r="A509" s="1">
        <v>36892</v>
      </c>
      <c r="B509">
        <v>146.30000000000001</v>
      </c>
      <c r="C509">
        <f>+IFERROR(E509,1936.27/D509)*PaperPulpPrice[[#This Row],[Paper Pulp Price]]</f>
        <v>137.2706566</v>
      </c>
      <c r="D509">
        <f>+VLOOKUP(PaperPulpPrice[[#This Row],[DATE]],USD_serie_storica_mensileLit[#All],2,FALSE)</f>
        <v>2063.944</v>
      </c>
      <c r="E509">
        <f>+VLOOKUP(PaperPulpPrice[[#This Row],[DATE]],USD_serie_storica_mensile[#All],2,FALSE)</f>
        <v>0.93828199999999995</v>
      </c>
    </row>
    <row r="510" spans="1:5" x14ac:dyDescent="0.35">
      <c r="A510" s="1">
        <v>36923</v>
      </c>
      <c r="B510">
        <v>143</v>
      </c>
      <c r="C510">
        <f>+IFERROR(E510,1936.27/D510)*PaperPulpPrice[[#This Row],[Paper Pulp Price]]</f>
        <v>131.80381499999999</v>
      </c>
      <c r="D510">
        <f>+VLOOKUP(PaperPulpPrice[[#This Row],[DATE]],USD_serie_storica_mensileLit[#All],2,FALSE)</f>
        <v>2101.0720000000001</v>
      </c>
      <c r="E510">
        <f>+VLOOKUP(PaperPulpPrice[[#This Row],[DATE]],USD_serie_storica_mensile[#All],2,FALSE)</f>
        <v>0.921705</v>
      </c>
    </row>
    <row r="511" spans="1:5" x14ac:dyDescent="0.35">
      <c r="A511" s="1">
        <v>36951</v>
      </c>
      <c r="B511">
        <v>138.4</v>
      </c>
      <c r="C511">
        <f>+IFERROR(E511,1936.27/D511)*PaperPulpPrice[[#This Row],[Paper Pulp Price]]</f>
        <v>125.8779832</v>
      </c>
      <c r="D511">
        <f>+VLOOKUP(PaperPulpPrice[[#This Row],[DATE]],USD_serie_storica_mensileLit[#All],2,FALSE)</f>
        <v>2129.7550000000001</v>
      </c>
      <c r="E511">
        <f>+VLOOKUP(PaperPulpPrice[[#This Row],[DATE]],USD_serie_storica_mensile[#All],2,FALSE)</f>
        <v>0.90952299999999997</v>
      </c>
    </row>
    <row r="512" spans="1:5" x14ac:dyDescent="0.35">
      <c r="A512" s="1">
        <v>36982</v>
      </c>
      <c r="B512">
        <v>134.19999999999999</v>
      </c>
      <c r="C512">
        <f>+IFERROR(E512,1936.27/D512)*PaperPulpPrice[[#This Row],[Paper Pulp Price]]</f>
        <v>119.70639999999999</v>
      </c>
      <c r="D512">
        <f>+VLOOKUP(PaperPulpPrice[[#This Row],[DATE]],USD_serie_storica_mensileLit[#All],2,FALSE)</f>
        <v>2170.9229999999998</v>
      </c>
      <c r="E512">
        <f>+VLOOKUP(PaperPulpPrice[[#This Row],[DATE]],USD_serie_storica_mensile[#All],2,FALSE)</f>
        <v>0.89200000000000002</v>
      </c>
    </row>
    <row r="513" spans="1:5" x14ac:dyDescent="0.35">
      <c r="A513" s="1">
        <v>37012</v>
      </c>
      <c r="B513">
        <v>128.6</v>
      </c>
      <c r="C513">
        <f>+IFERROR(E513,1936.27/D513)*PaperPulpPrice[[#This Row],[Paper Pulp Price]]</f>
        <v>112.41749040000001</v>
      </c>
      <c r="D513">
        <f>+VLOOKUP(PaperPulpPrice[[#This Row],[DATE]],USD_serie_storica_mensileLit[#All],2,FALSE)</f>
        <v>2215.5320000000002</v>
      </c>
      <c r="E513">
        <f>+VLOOKUP(PaperPulpPrice[[#This Row],[DATE]],USD_serie_storica_mensile[#All],2,FALSE)</f>
        <v>0.87416400000000005</v>
      </c>
    </row>
    <row r="514" spans="1:5" x14ac:dyDescent="0.35">
      <c r="A514" s="1">
        <v>37043</v>
      </c>
      <c r="B514">
        <v>124.7</v>
      </c>
      <c r="C514">
        <f>+IFERROR(E514,1936.27/D514)*PaperPulpPrice[[#This Row],[Paper Pulp Price]]</f>
        <v>106.3899249</v>
      </c>
      <c r="D514">
        <f>+VLOOKUP(PaperPulpPrice[[#This Row],[DATE]],USD_serie_storica_mensileLit[#All],2,FALSE)</f>
        <v>2269.605</v>
      </c>
      <c r="E514">
        <f>+VLOOKUP(PaperPulpPrice[[#This Row],[DATE]],USD_serie_storica_mensile[#All],2,FALSE)</f>
        <v>0.85316700000000001</v>
      </c>
    </row>
    <row r="515" spans="1:5" x14ac:dyDescent="0.35">
      <c r="A515" s="1">
        <v>37073</v>
      </c>
      <c r="B515">
        <v>120.7</v>
      </c>
      <c r="C515">
        <f>+IFERROR(E515,1936.27/D515)*PaperPulpPrice[[#This Row],[Paper Pulp Price]]</f>
        <v>103.88214480000001</v>
      </c>
      <c r="D515">
        <f>+VLOOKUP(PaperPulpPrice[[#This Row],[DATE]],USD_serie_storica_mensileLit[#All],2,FALSE)</f>
        <v>2250.25</v>
      </c>
      <c r="E515">
        <f>+VLOOKUP(PaperPulpPrice[[#This Row],[DATE]],USD_serie_storica_mensile[#All],2,FALSE)</f>
        <v>0.86066399999999998</v>
      </c>
    </row>
    <row r="516" spans="1:5" x14ac:dyDescent="0.35">
      <c r="A516" s="1">
        <v>37104</v>
      </c>
      <c r="B516">
        <v>117.8</v>
      </c>
      <c r="C516">
        <f>+IFERROR(E516,1936.27/D516)*PaperPulpPrice[[#This Row],[Paper Pulp Price]]</f>
        <v>106.07689740000001</v>
      </c>
      <c r="D516">
        <f>+VLOOKUP(PaperPulpPrice[[#This Row],[DATE]],USD_serie_storica_mensileLit[#All],2,FALSE)</f>
        <v>2150.8470000000002</v>
      </c>
      <c r="E516">
        <f>+VLOOKUP(PaperPulpPrice[[#This Row],[DATE]],USD_serie_storica_mensile[#All],2,FALSE)</f>
        <v>0.90048300000000003</v>
      </c>
    </row>
    <row r="517" spans="1:5" x14ac:dyDescent="0.35">
      <c r="A517" s="1">
        <v>37135</v>
      </c>
      <c r="B517">
        <v>115.4</v>
      </c>
      <c r="C517">
        <f>+IFERROR(E517,1936.27/D517)*PaperPulpPrice[[#This Row],[Paper Pulp Price]]</f>
        <v>105.14036300000001</v>
      </c>
      <c r="D517">
        <f>+VLOOKUP(PaperPulpPrice[[#This Row],[DATE]],USD_serie_storica_mensileLit[#All],2,FALSE)</f>
        <v>2125.6320000000001</v>
      </c>
      <c r="E517">
        <f>+VLOOKUP(PaperPulpPrice[[#This Row],[DATE]],USD_serie_storica_mensile[#All],2,FALSE)</f>
        <v>0.91109499999999999</v>
      </c>
    </row>
    <row r="518" spans="1:5" x14ac:dyDescent="0.35">
      <c r="A518" s="1">
        <v>37165</v>
      </c>
      <c r="B518">
        <v>112.8</v>
      </c>
      <c r="C518">
        <f>+IFERROR(E518,1936.27/D518)*PaperPulpPrice[[#This Row],[Paper Pulp Price]]</f>
        <v>102.181572</v>
      </c>
      <c r="D518">
        <f>+VLOOKUP(PaperPulpPrice[[#This Row],[DATE]],USD_serie_storica_mensileLit[#All],2,FALSE)</f>
        <v>2137.7339999999999</v>
      </c>
      <c r="E518">
        <f>+VLOOKUP(PaperPulpPrice[[#This Row],[DATE]],USD_serie_storica_mensile[#All],2,FALSE)</f>
        <v>0.90586500000000003</v>
      </c>
    </row>
    <row r="519" spans="1:5" x14ac:dyDescent="0.35">
      <c r="A519" s="1">
        <v>37196</v>
      </c>
      <c r="B519">
        <v>113.5</v>
      </c>
      <c r="C519">
        <f>+IFERROR(E519,1936.27/D519)*PaperPulpPrice[[#This Row],[Paper Pulp Price]]</f>
        <v>100.8230715</v>
      </c>
      <c r="D519">
        <f>+VLOOKUP(PaperPulpPrice[[#This Row],[DATE]],USD_serie_storica_mensileLit[#All],2,FALSE)</f>
        <v>2179.9499999999998</v>
      </c>
      <c r="E519">
        <f>+VLOOKUP(PaperPulpPrice[[#This Row],[DATE]],USD_serie_storica_mensile[#All],2,FALSE)</f>
        <v>0.88830900000000002</v>
      </c>
    </row>
    <row r="520" spans="1:5" x14ac:dyDescent="0.35">
      <c r="A520" s="1">
        <v>37226</v>
      </c>
      <c r="B520">
        <v>113.7</v>
      </c>
      <c r="C520">
        <f>+IFERROR(E520,1936.27/D520)*PaperPulpPrice[[#This Row],[Paper Pulp Price]]</f>
        <v>101.46269640000001</v>
      </c>
      <c r="D520">
        <f>+VLOOKUP(PaperPulpPrice[[#This Row],[DATE]],USD_serie_storica_mensileLit[#All],2,FALSE)</f>
        <v>2169.9279999999999</v>
      </c>
      <c r="E520">
        <f>+VLOOKUP(PaperPulpPrice[[#This Row],[DATE]],USD_serie_storica_mensile[#All],2,FALSE)</f>
        <v>0.89237200000000005</v>
      </c>
    </row>
    <row r="521" spans="1:5" x14ac:dyDescent="0.35">
      <c r="A521" s="1">
        <v>37257</v>
      </c>
      <c r="B521">
        <v>114.5</v>
      </c>
      <c r="C521">
        <f>+IFERROR(E521,1936.27/D521)*PaperPulpPrice[[#This Row],[Paper Pulp Price]]</f>
        <v>101.136247</v>
      </c>
      <c r="D521" t="e">
        <f>+VLOOKUP(PaperPulpPrice[[#This Row],[DATE]],USD_serie_storica_mensileLit[#All],2,FALSE)</f>
        <v>#N/A</v>
      </c>
      <c r="E521">
        <f>+VLOOKUP(PaperPulpPrice[[#This Row],[DATE]],USD_serie_storica_mensile[#All],2,FALSE)</f>
        <v>0.88328600000000002</v>
      </c>
    </row>
    <row r="522" spans="1:5" x14ac:dyDescent="0.35">
      <c r="A522" s="1">
        <v>37288</v>
      </c>
      <c r="B522">
        <v>113.8</v>
      </c>
      <c r="C522">
        <f>+IFERROR(E522,1936.27/D522)*PaperPulpPrice[[#This Row],[Paper Pulp Price]]</f>
        <v>99.009982999999991</v>
      </c>
      <c r="D522" t="e">
        <f>+VLOOKUP(PaperPulpPrice[[#This Row],[DATE]],USD_serie_storica_mensileLit[#All],2,FALSE)</f>
        <v>#N/A</v>
      </c>
      <c r="E522">
        <f>+VLOOKUP(PaperPulpPrice[[#This Row],[DATE]],USD_serie_storica_mensile[#All],2,FALSE)</f>
        <v>0.870035</v>
      </c>
    </row>
    <row r="523" spans="1:5" x14ac:dyDescent="0.35">
      <c r="A523" s="1">
        <v>37316</v>
      </c>
      <c r="B523">
        <v>113.2</v>
      </c>
      <c r="C523">
        <f>+IFERROR(E523,1936.27/D523)*PaperPulpPrice[[#This Row],[Paper Pulp Price]]</f>
        <v>99.140560000000008</v>
      </c>
      <c r="D523" t="e">
        <f>+VLOOKUP(PaperPulpPrice[[#This Row],[DATE]],USD_serie_storica_mensileLit[#All],2,FALSE)</f>
        <v>#N/A</v>
      </c>
      <c r="E523">
        <f>+VLOOKUP(PaperPulpPrice[[#This Row],[DATE]],USD_serie_storica_mensile[#All],2,FALSE)</f>
        <v>0.87580000000000002</v>
      </c>
    </row>
    <row r="524" spans="1:5" x14ac:dyDescent="0.35">
      <c r="A524" s="1">
        <v>37347</v>
      </c>
      <c r="B524">
        <v>113.1</v>
      </c>
      <c r="C524">
        <f>+IFERROR(E524,1936.27/D524)*PaperPulpPrice[[#This Row],[Paper Pulp Price]]</f>
        <v>100.1888433</v>
      </c>
      <c r="D524" t="e">
        <f>+VLOOKUP(PaperPulpPrice[[#This Row],[DATE]],USD_serie_storica_mensileLit[#All],2,FALSE)</f>
        <v>#N/A</v>
      </c>
      <c r="E524">
        <f>+VLOOKUP(PaperPulpPrice[[#This Row],[DATE]],USD_serie_storica_mensile[#All],2,FALSE)</f>
        <v>0.88584300000000005</v>
      </c>
    </row>
    <row r="525" spans="1:5" x14ac:dyDescent="0.35">
      <c r="A525" s="1">
        <v>37377</v>
      </c>
      <c r="B525">
        <v>113.5</v>
      </c>
      <c r="C525">
        <f>+IFERROR(E525,1936.27/D525)*PaperPulpPrice[[#This Row],[Paper Pulp Price]]</f>
        <v>104.07950000000001</v>
      </c>
      <c r="D525" t="e">
        <f>+VLOOKUP(PaperPulpPrice[[#This Row],[DATE]],USD_serie_storica_mensileLit[#All],2,FALSE)</f>
        <v>#N/A</v>
      </c>
      <c r="E525">
        <f>+VLOOKUP(PaperPulpPrice[[#This Row],[DATE]],USD_serie_storica_mensile[#All],2,FALSE)</f>
        <v>0.91700000000000004</v>
      </c>
    </row>
    <row r="526" spans="1:5" x14ac:dyDescent="0.35">
      <c r="A526" s="1">
        <v>37408</v>
      </c>
      <c r="B526">
        <v>115.3</v>
      </c>
      <c r="C526">
        <f>+IFERROR(E526,1936.27/D526)*PaperPulpPrice[[#This Row],[Paper Pulp Price]]</f>
        <v>110.16223199999999</v>
      </c>
      <c r="D526" t="e">
        <f>+VLOOKUP(PaperPulpPrice[[#This Row],[DATE]],USD_serie_storica_mensileLit[#All],2,FALSE)</f>
        <v>#N/A</v>
      </c>
      <c r="E526">
        <f>+VLOOKUP(PaperPulpPrice[[#This Row],[DATE]],USD_serie_storica_mensile[#All],2,FALSE)</f>
        <v>0.95543999999999996</v>
      </c>
    </row>
    <row r="527" spans="1:5" x14ac:dyDescent="0.35">
      <c r="A527" s="1">
        <v>37438</v>
      </c>
      <c r="B527">
        <v>116.7</v>
      </c>
      <c r="C527">
        <f>+IFERROR(E527,1936.27/D527)*PaperPulpPrice[[#This Row],[Paper Pulp Price]]</f>
        <v>115.78775610000001</v>
      </c>
      <c r="D527" t="e">
        <f>+VLOOKUP(PaperPulpPrice[[#This Row],[DATE]],USD_serie_storica_mensileLit[#All],2,FALSE)</f>
        <v>#N/A</v>
      </c>
      <c r="E527">
        <f>+VLOOKUP(PaperPulpPrice[[#This Row],[DATE]],USD_serie_storica_mensile[#All],2,FALSE)</f>
        <v>0.99218300000000004</v>
      </c>
    </row>
    <row r="528" spans="1:5" x14ac:dyDescent="0.35">
      <c r="A528" s="1">
        <v>37469</v>
      </c>
      <c r="B528">
        <v>118.4</v>
      </c>
      <c r="C528">
        <f>+IFERROR(E528,1936.27/D528)*PaperPulpPrice[[#This Row],[Paper Pulp Price]]</f>
        <v>115.76666560000001</v>
      </c>
      <c r="D528" t="e">
        <f>+VLOOKUP(PaperPulpPrice[[#This Row],[DATE]],USD_serie_storica_mensileLit[#All],2,FALSE)</f>
        <v>#N/A</v>
      </c>
      <c r="E528">
        <f>+VLOOKUP(PaperPulpPrice[[#This Row],[DATE]],USD_serie_storica_mensile[#All],2,FALSE)</f>
        <v>0.97775900000000004</v>
      </c>
    </row>
    <row r="529" spans="1:5" x14ac:dyDescent="0.35">
      <c r="A529" s="1">
        <v>37500</v>
      </c>
      <c r="B529">
        <v>119.1</v>
      </c>
      <c r="C529">
        <f>+IFERROR(E529,1936.27/D529)*PaperPulpPrice[[#This Row],[Paper Pulp Price]]</f>
        <v>116.81268449999999</v>
      </c>
      <c r="D529" t="e">
        <f>+VLOOKUP(PaperPulpPrice[[#This Row],[DATE]],USD_serie_storica_mensileLit[#All],2,FALSE)</f>
        <v>#N/A</v>
      </c>
      <c r="E529">
        <f>+VLOOKUP(PaperPulpPrice[[#This Row],[DATE]],USD_serie_storica_mensile[#All],2,FALSE)</f>
        <v>0.98079499999999997</v>
      </c>
    </row>
    <row r="530" spans="1:5" x14ac:dyDescent="0.35">
      <c r="A530" s="1">
        <v>37530</v>
      </c>
      <c r="B530">
        <v>119.6</v>
      </c>
      <c r="C530">
        <f>+IFERROR(E530,1936.27/D530)*PaperPulpPrice[[#This Row],[Paper Pulp Price]]</f>
        <v>117.34063639999999</v>
      </c>
      <c r="D530" t="e">
        <f>+VLOOKUP(PaperPulpPrice[[#This Row],[DATE]],USD_serie_storica_mensileLit[#All],2,FALSE)</f>
        <v>#N/A</v>
      </c>
      <c r="E530">
        <f>+VLOOKUP(PaperPulpPrice[[#This Row],[DATE]],USD_serie_storica_mensile[#All],2,FALSE)</f>
        <v>0.98110900000000001</v>
      </c>
    </row>
    <row r="531" spans="1:5" x14ac:dyDescent="0.35">
      <c r="A531" s="1">
        <v>37561</v>
      </c>
      <c r="B531">
        <v>119.4</v>
      </c>
      <c r="C531">
        <f>+IFERROR(E531,1936.27/D531)*PaperPulpPrice[[#This Row],[Paper Pulp Price]]</f>
        <v>119.56238400000001</v>
      </c>
      <c r="D531" t="e">
        <f>+VLOOKUP(PaperPulpPrice[[#This Row],[DATE]],USD_serie_storica_mensileLit[#All],2,FALSE)</f>
        <v>#N/A</v>
      </c>
      <c r="E531">
        <f>+VLOOKUP(PaperPulpPrice[[#This Row],[DATE]],USD_serie_storica_mensile[#All],2,FALSE)</f>
        <v>1.00136</v>
      </c>
    </row>
    <row r="532" spans="1:5" x14ac:dyDescent="0.35">
      <c r="A532" s="1">
        <v>37591</v>
      </c>
      <c r="B532">
        <v>117.9</v>
      </c>
      <c r="C532">
        <f>+IFERROR(E532,1936.27/D532)*PaperPulpPrice[[#This Row],[Paper Pulp Price]]</f>
        <v>120.052854</v>
      </c>
      <c r="D532" t="e">
        <f>+VLOOKUP(PaperPulpPrice[[#This Row],[DATE]],USD_serie_storica_mensileLit[#All],2,FALSE)</f>
        <v>#N/A</v>
      </c>
      <c r="E532">
        <f>+VLOOKUP(PaperPulpPrice[[#This Row],[DATE]],USD_serie_storica_mensile[#All],2,FALSE)</f>
        <v>1.0182599999999999</v>
      </c>
    </row>
    <row r="533" spans="1:5" x14ac:dyDescent="0.35">
      <c r="A533" s="1">
        <v>37622</v>
      </c>
      <c r="B533">
        <v>115.4</v>
      </c>
      <c r="C533">
        <f>+IFERROR(E533,1936.27/D533)*PaperPulpPrice[[#This Row],[Paper Pulp Price]]</f>
        <v>122.57672600000001</v>
      </c>
      <c r="D533" t="e">
        <f>+VLOOKUP(PaperPulpPrice[[#This Row],[DATE]],USD_serie_storica_mensileLit[#All],2,FALSE)</f>
        <v>#N/A</v>
      </c>
      <c r="E533">
        <f>+VLOOKUP(PaperPulpPrice[[#This Row],[DATE]],USD_serie_storica_mensile[#All],2,FALSE)</f>
        <v>1.06219</v>
      </c>
    </row>
    <row r="534" spans="1:5" x14ac:dyDescent="0.35">
      <c r="A534" s="1">
        <v>37653</v>
      </c>
      <c r="B534">
        <v>115.5</v>
      </c>
      <c r="C534">
        <f>+IFERROR(E534,1936.27/D534)*PaperPulpPrice[[#This Row],[Paper Pulp Price]]</f>
        <v>124.42814999999999</v>
      </c>
      <c r="D534" t="e">
        <f>+VLOOKUP(PaperPulpPrice[[#This Row],[DATE]],USD_serie_storica_mensileLit[#All],2,FALSE)</f>
        <v>#N/A</v>
      </c>
      <c r="E534">
        <f>+VLOOKUP(PaperPulpPrice[[#This Row],[DATE]],USD_serie_storica_mensile[#All],2,FALSE)</f>
        <v>1.0772999999999999</v>
      </c>
    </row>
    <row r="535" spans="1:5" x14ac:dyDescent="0.35">
      <c r="A535" s="1">
        <v>37681</v>
      </c>
      <c r="B535">
        <v>115.9</v>
      </c>
      <c r="C535">
        <f>+IFERROR(E535,1936.27/D535)*PaperPulpPrice[[#This Row],[Paper Pulp Price]]</f>
        <v>125.24733500000002</v>
      </c>
      <c r="D535" t="e">
        <f>+VLOOKUP(PaperPulpPrice[[#This Row],[DATE]],USD_serie_storica_mensileLit[#All],2,FALSE)</f>
        <v>#N/A</v>
      </c>
      <c r="E535">
        <f>+VLOOKUP(PaperPulpPrice[[#This Row],[DATE]],USD_serie_storica_mensile[#All],2,FALSE)</f>
        <v>1.0806500000000001</v>
      </c>
    </row>
    <row r="536" spans="1:5" x14ac:dyDescent="0.35">
      <c r="A536" s="1">
        <v>37712</v>
      </c>
      <c r="B536">
        <v>119.8</v>
      </c>
      <c r="C536">
        <f>+IFERROR(E536,1936.27/D536)*PaperPulpPrice[[#This Row],[Paper Pulp Price]]</f>
        <v>129.95424799999998</v>
      </c>
      <c r="D536" t="e">
        <f>+VLOOKUP(PaperPulpPrice[[#This Row],[DATE]],USD_serie_storica_mensileLit[#All],2,FALSE)</f>
        <v>#N/A</v>
      </c>
      <c r="E536">
        <f>+VLOOKUP(PaperPulpPrice[[#This Row],[DATE]],USD_serie_storica_mensile[#All],2,FALSE)</f>
        <v>1.0847599999999999</v>
      </c>
    </row>
    <row r="537" spans="1:5" x14ac:dyDescent="0.35">
      <c r="A537" s="1">
        <v>37742</v>
      </c>
      <c r="B537">
        <v>123.3</v>
      </c>
      <c r="C537">
        <f>+IFERROR(E537,1936.27/D537)*PaperPulpPrice[[#This Row],[Paper Pulp Price]]</f>
        <v>142.803594</v>
      </c>
      <c r="D537" t="e">
        <f>+VLOOKUP(PaperPulpPrice[[#This Row],[DATE]],USD_serie_storica_mensileLit[#All],2,FALSE)</f>
        <v>#N/A</v>
      </c>
      <c r="E537">
        <f>+VLOOKUP(PaperPulpPrice[[#This Row],[DATE]],USD_serie_storica_mensile[#All],2,FALSE)</f>
        <v>1.15818</v>
      </c>
    </row>
    <row r="538" spans="1:5" x14ac:dyDescent="0.35">
      <c r="A538" s="1">
        <v>37773</v>
      </c>
      <c r="B538">
        <v>125.2</v>
      </c>
      <c r="C538">
        <f>+IFERROR(E538,1936.27/D538)*PaperPulpPrice[[#This Row],[Paper Pulp Price]]</f>
        <v>146.01825600000001</v>
      </c>
      <c r="D538" t="e">
        <f>+VLOOKUP(PaperPulpPrice[[#This Row],[DATE]],USD_serie_storica_mensileLit[#All],2,FALSE)</f>
        <v>#N/A</v>
      </c>
      <c r="E538">
        <f>+VLOOKUP(PaperPulpPrice[[#This Row],[DATE]],USD_serie_storica_mensile[#All],2,FALSE)</f>
        <v>1.16628</v>
      </c>
    </row>
    <row r="539" spans="1:5" x14ac:dyDescent="0.35">
      <c r="A539" s="1">
        <v>37803</v>
      </c>
      <c r="B539">
        <v>124.5</v>
      </c>
      <c r="C539">
        <f>+IFERROR(E539,1936.27/D539)*PaperPulpPrice[[#This Row],[Paper Pulp Price]]</f>
        <v>141.57891000000001</v>
      </c>
      <c r="D539" t="e">
        <f>+VLOOKUP(PaperPulpPrice[[#This Row],[DATE]],USD_serie_storica_mensileLit[#All],2,FALSE)</f>
        <v>#N/A</v>
      </c>
      <c r="E539">
        <f>+VLOOKUP(PaperPulpPrice[[#This Row],[DATE]],USD_serie_storica_mensile[#All],2,FALSE)</f>
        <v>1.1371800000000001</v>
      </c>
    </row>
    <row r="540" spans="1:5" x14ac:dyDescent="0.35">
      <c r="A540" s="1">
        <v>37834</v>
      </c>
      <c r="B540">
        <v>122.6</v>
      </c>
      <c r="C540">
        <f>+IFERROR(E540,1936.27/D540)*PaperPulpPrice[[#This Row],[Paper Pulp Price]]</f>
        <v>136.56046199999997</v>
      </c>
      <c r="D540" t="e">
        <f>+VLOOKUP(PaperPulpPrice[[#This Row],[DATE]],USD_serie_storica_mensileLit[#All],2,FALSE)</f>
        <v>#N/A</v>
      </c>
      <c r="E540">
        <f>+VLOOKUP(PaperPulpPrice[[#This Row],[DATE]],USD_serie_storica_mensile[#All],2,FALSE)</f>
        <v>1.1138699999999999</v>
      </c>
    </row>
    <row r="541" spans="1:5" x14ac:dyDescent="0.35">
      <c r="A541" s="1">
        <v>37865</v>
      </c>
      <c r="B541">
        <v>122.2</v>
      </c>
      <c r="C541">
        <f>+IFERROR(E541,1936.27/D541)*PaperPulpPrice[[#This Row],[Paper Pulp Price]]</f>
        <v>137.12917399999998</v>
      </c>
      <c r="D541" t="e">
        <f>+VLOOKUP(PaperPulpPrice[[#This Row],[DATE]],USD_serie_storica_mensileLit[#All],2,FALSE)</f>
        <v>#N/A</v>
      </c>
      <c r="E541">
        <f>+VLOOKUP(PaperPulpPrice[[#This Row],[DATE]],USD_serie_storica_mensile[#All],2,FALSE)</f>
        <v>1.1221699999999999</v>
      </c>
    </row>
    <row r="542" spans="1:5" x14ac:dyDescent="0.35">
      <c r="A542" s="1">
        <v>37895</v>
      </c>
      <c r="B542">
        <v>122</v>
      </c>
      <c r="C542">
        <f>+IFERROR(E542,1936.27/D542)*PaperPulpPrice[[#This Row],[Paper Pulp Price]]</f>
        <v>142.64117999999999</v>
      </c>
      <c r="D542" t="e">
        <f>+VLOOKUP(PaperPulpPrice[[#This Row],[DATE]],USD_serie_storica_mensileLit[#All],2,FALSE)</f>
        <v>#N/A</v>
      </c>
      <c r="E542">
        <f>+VLOOKUP(PaperPulpPrice[[#This Row],[DATE]],USD_serie_storica_mensile[#All],2,FALSE)</f>
        <v>1.16919</v>
      </c>
    </row>
    <row r="543" spans="1:5" x14ac:dyDescent="0.35">
      <c r="A543" s="1">
        <v>37926</v>
      </c>
      <c r="B543">
        <v>124.8</v>
      </c>
      <c r="C543">
        <f>+IFERROR(E543,1936.27/D543)*PaperPulpPrice[[#This Row],[Paper Pulp Price]]</f>
        <v>146.04095999999998</v>
      </c>
      <c r="D543" t="e">
        <f>+VLOOKUP(PaperPulpPrice[[#This Row],[DATE]],USD_serie_storica_mensileLit[#All],2,FALSE)</f>
        <v>#N/A</v>
      </c>
      <c r="E543">
        <f>+VLOOKUP(PaperPulpPrice[[#This Row],[DATE]],USD_serie_storica_mensile[#All],2,FALSE)</f>
        <v>1.1701999999999999</v>
      </c>
    </row>
    <row r="544" spans="1:5" x14ac:dyDescent="0.35">
      <c r="A544" s="1">
        <v>37956</v>
      </c>
      <c r="B544">
        <v>125.1</v>
      </c>
      <c r="C544">
        <f>+IFERROR(E544,1936.27/D544)*PaperPulpPrice[[#This Row],[Paper Pulp Price]]</f>
        <v>153.69285600000001</v>
      </c>
      <c r="D544" t="e">
        <f>+VLOOKUP(PaperPulpPrice[[#This Row],[DATE]],USD_serie_storica_mensileLit[#All],2,FALSE)</f>
        <v>#N/A</v>
      </c>
      <c r="E544">
        <f>+VLOOKUP(PaperPulpPrice[[#This Row],[DATE]],USD_serie_storica_mensile[#All],2,FALSE)</f>
        <v>1.2285600000000001</v>
      </c>
    </row>
    <row r="545" spans="1:5" x14ac:dyDescent="0.35">
      <c r="A545" s="1">
        <v>37987</v>
      </c>
      <c r="B545">
        <v>126.3</v>
      </c>
      <c r="C545">
        <f>+IFERROR(E545,1936.27/D545)*PaperPulpPrice[[#This Row],[Paper Pulp Price]]</f>
        <v>159.30471599999998</v>
      </c>
      <c r="D545" t="e">
        <f>+VLOOKUP(PaperPulpPrice[[#This Row],[DATE]],USD_serie_storica_mensileLit[#All],2,FALSE)</f>
        <v>#N/A</v>
      </c>
      <c r="E545">
        <f>+VLOOKUP(PaperPulpPrice[[#This Row],[DATE]],USD_serie_storica_mensile[#All],2,FALSE)</f>
        <v>1.26132</v>
      </c>
    </row>
    <row r="546" spans="1:5" x14ac:dyDescent="0.35">
      <c r="A546" s="1">
        <v>38018</v>
      </c>
      <c r="B546">
        <v>125.5</v>
      </c>
      <c r="C546">
        <f>+IFERROR(E546,1936.27/D546)*PaperPulpPrice[[#This Row],[Paper Pulp Price]]</f>
        <v>158.71357500000002</v>
      </c>
      <c r="D546" t="e">
        <f>+VLOOKUP(PaperPulpPrice[[#This Row],[DATE]],USD_serie_storica_mensileLit[#All],2,FALSE)</f>
        <v>#N/A</v>
      </c>
      <c r="E546">
        <f>+VLOOKUP(PaperPulpPrice[[#This Row],[DATE]],USD_serie_storica_mensile[#All],2,FALSE)</f>
        <v>1.2646500000000001</v>
      </c>
    </row>
    <row r="547" spans="1:5" x14ac:dyDescent="0.35">
      <c r="A547" s="1">
        <v>38047</v>
      </c>
      <c r="B547">
        <v>125.8</v>
      </c>
      <c r="C547">
        <f>+IFERROR(E547,1936.27/D547)*PaperPulpPrice[[#This Row],[Paper Pulp Price]]</f>
        <v>154.25218599999999</v>
      </c>
      <c r="D547" t="e">
        <f>+VLOOKUP(PaperPulpPrice[[#This Row],[DATE]],USD_serie_storica_mensileLit[#All],2,FALSE)</f>
        <v>#N/A</v>
      </c>
      <c r="E547">
        <f>+VLOOKUP(PaperPulpPrice[[#This Row],[DATE]],USD_serie_storica_mensile[#All],2,FALSE)</f>
        <v>1.22617</v>
      </c>
    </row>
    <row r="548" spans="1:5" x14ac:dyDescent="0.35">
      <c r="A548" s="1">
        <v>38078</v>
      </c>
      <c r="B548">
        <v>128.19999999999999</v>
      </c>
      <c r="C548">
        <f>+IFERROR(E548,1936.27/D548)*PaperPulpPrice[[#This Row],[Paper Pulp Price]]</f>
        <v>153.65282799999997</v>
      </c>
      <c r="D548" t="e">
        <f>+VLOOKUP(PaperPulpPrice[[#This Row],[DATE]],USD_serie_storica_mensileLit[#All],2,FALSE)</f>
        <v>#N/A</v>
      </c>
      <c r="E548">
        <f>+VLOOKUP(PaperPulpPrice[[#This Row],[DATE]],USD_serie_storica_mensile[#All],2,FALSE)</f>
        <v>1.1985399999999999</v>
      </c>
    </row>
    <row r="549" spans="1:5" x14ac:dyDescent="0.35">
      <c r="A549" s="1">
        <v>38108</v>
      </c>
      <c r="B549">
        <v>130.5</v>
      </c>
      <c r="C549">
        <f>+IFERROR(E549,1936.27/D549)*PaperPulpPrice[[#This Row],[Paper Pulp Price]]</f>
        <v>156.69396</v>
      </c>
      <c r="D549" t="e">
        <f>+VLOOKUP(PaperPulpPrice[[#This Row],[DATE]],USD_serie_storica_mensileLit[#All],2,FALSE)</f>
        <v>#N/A</v>
      </c>
      <c r="E549">
        <f>+VLOOKUP(PaperPulpPrice[[#This Row],[DATE]],USD_serie_storica_mensile[#All],2,FALSE)</f>
        <v>1.20072</v>
      </c>
    </row>
    <row r="550" spans="1:5" x14ac:dyDescent="0.35">
      <c r="A550" s="1">
        <v>38139</v>
      </c>
      <c r="B550">
        <v>132.30000000000001</v>
      </c>
      <c r="C550">
        <f>+IFERROR(E550,1936.27/D550)*PaperPulpPrice[[#This Row],[Paper Pulp Price]]</f>
        <v>160.589709</v>
      </c>
      <c r="D550" t="e">
        <f>+VLOOKUP(PaperPulpPrice[[#This Row],[DATE]],USD_serie_storica_mensileLit[#All],2,FALSE)</f>
        <v>#N/A</v>
      </c>
      <c r="E550">
        <f>+VLOOKUP(PaperPulpPrice[[#This Row],[DATE]],USD_serie_storica_mensile[#All],2,FALSE)</f>
        <v>1.21383</v>
      </c>
    </row>
    <row r="551" spans="1:5" x14ac:dyDescent="0.35">
      <c r="A551" s="1">
        <v>38169</v>
      </c>
      <c r="B551">
        <v>136.19999999999999</v>
      </c>
      <c r="C551">
        <f>+IFERROR(E551,1936.27/D551)*PaperPulpPrice[[#This Row],[Paper Pulp Price]]</f>
        <v>167.06155799999999</v>
      </c>
      <c r="D551" t="e">
        <f>+VLOOKUP(PaperPulpPrice[[#This Row],[DATE]],USD_serie_storica_mensileLit[#All],2,FALSE)</f>
        <v>#N/A</v>
      </c>
      <c r="E551">
        <f>+VLOOKUP(PaperPulpPrice[[#This Row],[DATE]],USD_serie_storica_mensile[#All],2,FALSE)</f>
        <v>1.2265900000000001</v>
      </c>
    </row>
    <row r="552" spans="1:5" x14ac:dyDescent="0.35">
      <c r="A552" s="1">
        <v>38200</v>
      </c>
      <c r="B552">
        <v>137.30000000000001</v>
      </c>
      <c r="C552">
        <f>+IFERROR(E552,1936.27/D552)*PaperPulpPrice[[#This Row],[Paper Pulp Price]]</f>
        <v>167.17648000000003</v>
      </c>
      <c r="D552" t="e">
        <f>+VLOOKUP(PaperPulpPrice[[#This Row],[DATE]],USD_serie_storica_mensileLit[#All],2,FALSE)</f>
        <v>#N/A</v>
      </c>
      <c r="E552">
        <f>+VLOOKUP(PaperPulpPrice[[#This Row],[DATE]],USD_serie_storica_mensile[#All],2,FALSE)</f>
        <v>1.2176</v>
      </c>
    </row>
    <row r="553" spans="1:5" x14ac:dyDescent="0.35">
      <c r="A553" s="1">
        <v>38231</v>
      </c>
      <c r="B553">
        <v>137.9</v>
      </c>
      <c r="C553">
        <f>+IFERROR(E553,1936.27/D553)*PaperPulpPrice[[#This Row],[Paper Pulp Price]]</f>
        <v>168.48346200000003</v>
      </c>
      <c r="D553" t="e">
        <f>+VLOOKUP(PaperPulpPrice[[#This Row],[DATE]],USD_serie_storica_mensileLit[#All],2,FALSE)</f>
        <v>#N/A</v>
      </c>
      <c r="E553">
        <f>+VLOOKUP(PaperPulpPrice[[#This Row],[DATE]],USD_serie_storica_mensile[#All],2,FALSE)</f>
        <v>1.2217800000000001</v>
      </c>
    </row>
    <row r="554" spans="1:5" x14ac:dyDescent="0.35">
      <c r="A554" s="1">
        <v>38261</v>
      </c>
      <c r="B554">
        <v>136.6</v>
      </c>
      <c r="C554">
        <f>+IFERROR(E554,1936.27/D554)*PaperPulpPrice[[#This Row],[Paper Pulp Price]]</f>
        <v>170.60930199999999</v>
      </c>
      <c r="D554" t="e">
        <f>+VLOOKUP(PaperPulpPrice[[#This Row],[DATE]],USD_serie_storica_mensileLit[#All],2,FALSE)</f>
        <v>#N/A</v>
      </c>
      <c r="E554">
        <f>+VLOOKUP(PaperPulpPrice[[#This Row],[DATE]],USD_serie_storica_mensile[#All],2,FALSE)</f>
        <v>1.2489699999999999</v>
      </c>
    </row>
    <row r="555" spans="1:5" x14ac:dyDescent="0.35">
      <c r="A555" s="1">
        <v>38292</v>
      </c>
      <c r="B555">
        <v>135.4</v>
      </c>
      <c r="C555">
        <f>+IFERROR(E555,1936.27/D555)*PaperPulpPrice[[#This Row],[Paper Pulp Price]]</f>
        <v>175.90355600000001</v>
      </c>
      <c r="D555" t="e">
        <f>+VLOOKUP(PaperPulpPrice[[#This Row],[DATE]],USD_serie_storica_mensileLit[#All],2,FALSE)</f>
        <v>#N/A</v>
      </c>
      <c r="E555">
        <f>+VLOOKUP(PaperPulpPrice[[#This Row],[DATE]],USD_serie_storica_mensile[#All],2,FALSE)</f>
        <v>1.29914</v>
      </c>
    </row>
    <row r="556" spans="1:5" x14ac:dyDescent="0.35">
      <c r="A556" s="1">
        <v>38322</v>
      </c>
      <c r="B556">
        <v>134.19999999999999</v>
      </c>
      <c r="C556">
        <f>+IFERROR(E556,1936.27/D556)*PaperPulpPrice[[#This Row],[Paper Pulp Price]]</f>
        <v>179.92999199999997</v>
      </c>
      <c r="D556" t="e">
        <f>+VLOOKUP(PaperPulpPrice[[#This Row],[DATE]],USD_serie_storica_mensileLit[#All],2,FALSE)</f>
        <v>#N/A</v>
      </c>
      <c r="E556">
        <f>+VLOOKUP(PaperPulpPrice[[#This Row],[DATE]],USD_serie_storica_mensile[#All],2,FALSE)</f>
        <v>1.34076</v>
      </c>
    </row>
    <row r="557" spans="1:5" x14ac:dyDescent="0.35">
      <c r="A557" s="1">
        <v>38353</v>
      </c>
      <c r="B557">
        <v>134.9</v>
      </c>
      <c r="C557">
        <f>+IFERROR(E557,1936.27/D557)*PaperPulpPrice[[#This Row],[Paper Pulp Price]]</f>
        <v>176.97935700000002</v>
      </c>
      <c r="D557" t="e">
        <f>+VLOOKUP(PaperPulpPrice[[#This Row],[DATE]],USD_serie_storica_mensileLit[#All],2,FALSE)</f>
        <v>#N/A</v>
      </c>
      <c r="E557">
        <f>+VLOOKUP(PaperPulpPrice[[#This Row],[DATE]],USD_serie_storica_mensile[#All],2,FALSE)</f>
        <v>1.31193</v>
      </c>
    </row>
    <row r="558" spans="1:5" x14ac:dyDescent="0.35">
      <c r="A558" s="1">
        <v>38384</v>
      </c>
      <c r="B558">
        <v>136.4</v>
      </c>
      <c r="C558">
        <f>+IFERROR(E558,1936.27/D558)*PaperPulpPrice[[#This Row],[Paper Pulp Price]]</f>
        <v>177.51505200000003</v>
      </c>
      <c r="D558" t="e">
        <f>+VLOOKUP(PaperPulpPrice[[#This Row],[DATE]],USD_serie_storica_mensileLit[#All],2,FALSE)</f>
        <v>#N/A</v>
      </c>
      <c r="E558">
        <f>+VLOOKUP(PaperPulpPrice[[#This Row],[DATE]],USD_serie_storica_mensile[#All],2,FALSE)</f>
        <v>1.3014300000000001</v>
      </c>
    </row>
    <row r="559" spans="1:5" x14ac:dyDescent="0.35">
      <c r="A559" s="1">
        <v>38412</v>
      </c>
      <c r="B559">
        <v>138.30000000000001</v>
      </c>
      <c r="C559">
        <f>+IFERROR(E559,1936.27/D559)*PaperPulpPrice[[#This Row],[Paper Pulp Price]]</f>
        <v>182.56568100000001</v>
      </c>
      <c r="D559" t="e">
        <f>+VLOOKUP(PaperPulpPrice[[#This Row],[DATE]],USD_serie_storica_mensileLit[#All],2,FALSE)</f>
        <v>#N/A</v>
      </c>
      <c r="E559">
        <f>+VLOOKUP(PaperPulpPrice[[#This Row],[DATE]],USD_serie_storica_mensile[#All],2,FALSE)</f>
        <v>1.3200700000000001</v>
      </c>
    </row>
    <row r="560" spans="1:5" x14ac:dyDescent="0.35">
      <c r="A560" s="1">
        <v>38443</v>
      </c>
      <c r="B560">
        <v>140</v>
      </c>
      <c r="C560">
        <f>+IFERROR(E560,1936.27/D560)*PaperPulpPrice[[#This Row],[Paper Pulp Price]]</f>
        <v>181.13059999999999</v>
      </c>
      <c r="D560" t="e">
        <f>+VLOOKUP(PaperPulpPrice[[#This Row],[DATE]],USD_serie_storica_mensileLit[#All],2,FALSE)</f>
        <v>#N/A</v>
      </c>
      <c r="E560">
        <f>+VLOOKUP(PaperPulpPrice[[#This Row],[DATE]],USD_serie_storica_mensile[#All],2,FALSE)</f>
        <v>1.29379</v>
      </c>
    </row>
    <row r="561" spans="1:5" x14ac:dyDescent="0.35">
      <c r="A561" s="1">
        <v>38473</v>
      </c>
      <c r="B561">
        <v>138.6</v>
      </c>
      <c r="C561">
        <f>+IFERROR(E561,1936.27/D561)*PaperPulpPrice[[#This Row],[Paper Pulp Price]]</f>
        <v>175.93884</v>
      </c>
      <c r="D561" t="e">
        <f>+VLOOKUP(PaperPulpPrice[[#This Row],[DATE]],USD_serie_storica_mensileLit[#All],2,FALSE)</f>
        <v>#N/A</v>
      </c>
      <c r="E561">
        <f>+VLOOKUP(PaperPulpPrice[[#This Row],[DATE]],USD_serie_storica_mensile[#All],2,FALSE)</f>
        <v>1.2694000000000001</v>
      </c>
    </row>
    <row r="562" spans="1:5" x14ac:dyDescent="0.35">
      <c r="A562" s="1">
        <v>38504</v>
      </c>
      <c r="B562">
        <v>138.80000000000001</v>
      </c>
      <c r="C562">
        <f>+IFERROR(E562,1936.27/D562)*PaperPulpPrice[[#This Row],[Paper Pulp Price]]</f>
        <v>168.84881200000004</v>
      </c>
      <c r="D562" t="e">
        <f>+VLOOKUP(PaperPulpPrice[[#This Row],[DATE]],USD_serie_storica_mensileLit[#All],2,FALSE)</f>
        <v>#N/A</v>
      </c>
      <c r="E562">
        <f>+VLOOKUP(PaperPulpPrice[[#This Row],[DATE]],USD_serie_storica_mensile[#All],2,FALSE)</f>
        <v>1.2164900000000001</v>
      </c>
    </row>
    <row r="563" spans="1:5" x14ac:dyDescent="0.35">
      <c r="A563" s="1">
        <v>38534</v>
      </c>
      <c r="B563">
        <v>139.1</v>
      </c>
      <c r="C563">
        <f>+IFERROR(E563,1936.27/D563)*PaperPulpPrice[[#This Row],[Paper Pulp Price]]</f>
        <v>167.43745199999998</v>
      </c>
      <c r="D563" t="e">
        <f>+VLOOKUP(PaperPulpPrice[[#This Row],[DATE]],USD_serie_storica_mensileLit[#All],2,FALSE)</f>
        <v>#N/A</v>
      </c>
      <c r="E563">
        <f>+VLOOKUP(PaperPulpPrice[[#This Row],[DATE]],USD_serie_storica_mensile[#All],2,FALSE)</f>
        <v>1.2037199999999999</v>
      </c>
    </row>
    <row r="564" spans="1:5" x14ac:dyDescent="0.35">
      <c r="A564" s="1">
        <v>38565</v>
      </c>
      <c r="B564">
        <v>139.4</v>
      </c>
      <c r="C564">
        <f>+IFERROR(E564,1936.27/D564)*PaperPulpPrice[[#This Row],[Paper Pulp Price]]</f>
        <v>171.35605600000002</v>
      </c>
      <c r="D564" t="e">
        <f>+VLOOKUP(PaperPulpPrice[[#This Row],[DATE]],USD_serie_storica_mensileLit[#All],2,FALSE)</f>
        <v>#N/A</v>
      </c>
      <c r="E564">
        <f>+VLOOKUP(PaperPulpPrice[[#This Row],[DATE]],USD_serie_storica_mensile[#All],2,FALSE)</f>
        <v>1.2292400000000001</v>
      </c>
    </row>
    <row r="565" spans="1:5" x14ac:dyDescent="0.35">
      <c r="A565" s="1">
        <v>38596</v>
      </c>
      <c r="B565">
        <v>137.80000000000001</v>
      </c>
      <c r="C565">
        <f>+IFERROR(E565,1936.27/D565)*PaperPulpPrice[[#This Row],[Paper Pulp Price]]</f>
        <v>168.89319200000003</v>
      </c>
      <c r="D565" t="e">
        <f>+VLOOKUP(PaperPulpPrice[[#This Row],[DATE]],USD_serie_storica_mensileLit[#All],2,FALSE)</f>
        <v>#N/A</v>
      </c>
      <c r="E565">
        <f>+VLOOKUP(PaperPulpPrice[[#This Row],[DATE]],USD_serie_storica_mensile[#All],2,FALSE)</f>
        <v>1.2256400000000001</v>
      </c>
    </row>
    <row r="566" spans="1:5" x14ac:dyDescent="0.35">
      <c r="A566" s="1">
        <v>38626</v>
      </c>
      <c r="B566">
        <v>137.1</v>
      </c>
      <c r="C566">
        <f>+IFERROR(E566,1936.27/D566)*PaperPulpPrice[[#This Row],[Paper Pulp Price]]</f>
        <v>164.71879499999997</v>
      </c>
      <c r="D566" t="e">
        <f>+VLOOKUP(PaperPulpPrice[[#This Row],[DATE]],USD_serie_storica_mensileLit[#All],2,FALSE)</f>
        <v>#N/A</v>
      </c>
      <c r="E566">
        <f>+VLOOKUP(PaperPulpPrice[[#This Row],[DATE]],USD_serie_storica_mensile[#All],2,FALSE)</f>
        <v>1.2014499999999999</v>
      </c>
    </row>
    <row r="567" spans="1:5" x14ac:dyDescent="0.35">
      <c r="A567" s="1">
        <v>38657</v>
      </c>
      <c r="B567">
        <v>137.19999999999999</v>
      </c>
      <c r="C567">
        <f>+IFERROR(E567,1936.27/D567)*PaperPulpPrice[[#This Row],[Paper Pulp Price]]</f>
        <v>161.69980399999997</v>
      </c>
      <c r="D567" t="e">
        <f>+VLOOKUP(PaperPulpPrice[[#This Row],[DATE]],USD_serie_storica_mensileLit[#All],2,FALSE)</f>
        <v>#N/A</v>
      </c>
      <c r="E567">
        <f>+VLOOKUP(PaperPulpPrice[[#This Row],[DATE]],USD_serie_storica_mensile[#All],2,FALSE)</f>
        <v>1.1785699999999999</v>
      </c>
    </row>
    <row r="568" spans="1:5" x14ac:dyDescent="0.35">
      <c r="A568" s="1">
        <v>38687</v>
      </c>
      <c r="B568">
        <v>138.1</v>
      </c>
      <c r="C568">
        <f>+IFERROR(E568,1936.27/D568)*PaperPulpPrice[[#This Row],[Paper Pulp Price]]</f>
        <v>163.732741</v>
      </c>
      <c r="D568" t="e">
        <f>+VLOOKUP(PaperPulpPrice[[#This Row],[DATE]],USD_serie_storica_mensileLit[#All],2,FALSE)</f>
        <v>#N/A</v>
      </c>
      <c r="E568">
        <f>+VLOOKUP(PaperPulpPrice[[#This Row],[DATE]],USD_serie_storica_mensile[#All],2,FALSE)</f>
        <v>1.1856100000000001</v>
      </c>
    </row>
    <row r="569" spans="1:5" x14ac:dyDescent="0.35">
      <c r="A569" s="1">
        <v>38718</v>
      </c>
      <c r="B569">
        <v>137.80000000000001</v>
      </c>
      <c r="C569">
        <f>+IFERROR(E569,1936.27/D569)*PaperPulpPrice[[#This Row],[Paper Pulp Price]]</f>
        <v>166.78071800000001</v>
      </c>
      <c r="D569" t="e">
        <f>+VLOOKUP(PaperPulpPrice[[#This Row],[DATE]],USD_serie_storica_mensileLit[#All],2,FALSE)</f>
        <v>#N/A</v>
      </c>
      <c r="E569">
        <f>+VLOOKUP(PaperPulpPrice[[#This Row],[DATE]],USD_serie_storica_mensile[#All],2,FALSE)</f>
        <v>1.21031</v>
      </c>
    </row>
    <row r="570" spans="1:5" x14ac:dyDescent="0.35">
      <c r="A570" s="1">
        <v>38749</v>
      </c>
      <c r="B570">
        <v>141.1</v>
      </c>
      <c r="C570">
        <f>+IFERROR(E570,1936.27/D570)*PaperPulpPrice[[#This Row],[Paper Pulp Price]]</f>
        <v>168.45082399999998</v>
      </c>
      <c r="D570" t="e">
        <f>+VLOOKUP(PaperPulpPrice[[#This Row],[DATE]],USD_serie_storica_mensileLit[#All],2,FALSE)</f>
        <v>#N/A</v>
      </c>
      <c r="E570">
        <f>+VLOOKUP(PaperPulpPrice[[#This Row],[DATE]],USD_serie_storica_mensile[#All],2,FALSE)</f>
        <v>1.19384</v>
      </c>
    </row>
    <row r="571" spans="1:5" x14ac:dyDescent="0.35">
      <c r="A571" s="1">
        <v>38777</v>
      </c>
      <c r="B571">
        <v>141.19999999999999</v>
      </c>
      <c r="C571">
        <f>+IFERROR(E571,1936.27/D571)*PaperPulpPrice[[#This Row],[Paper Pulp Price]]</f>
        <v>169.72239999999999</v>
      </c>
      <c r="D571" t="e">
        <f>+VLOOKUP(PaperPulpPrice[[#This Row],[DATE]],USD_serie_storica_mensileLit[#All],2,FALSE)</f>
        <v>#N/A</v>
      </c>
      <c r="E571">
        <f>+VLOOKUP(PaperPulpPrice[[#This Row],[DATE]],USD_serie_storica_mensile[#All],2,FALSE)</f>
        <v>1.202</v>
      </c>
    </row>
    <row r="572" spans="1:5" x14ac:dyDescent="0.35">
      <c r="A572" s="1">
        <v>38808</v>
      </c>
      <c r="B572">
        <v>142.19999999999999</v>
      </c>
      <c r="C572">
        <f>+IFERROR(E572,1936.27/D572)*PaperPulpPrice[[#This Row],[Paper Pulp Price]]</f>
        <v>174.49646399999997</v>
      </c>
      <c r="D572" t="e">
        <f>+VLOOKUP(PaperPulpPrice[[#This Row],[DATE]],USD_serie_storica_mensileLit[#All],2,FALSE)</f>
        <v>#N/A</v>
      </c>
      <c r="E572">
        <f>+VLOOKUP(PaperPulpPrice[[#This Row],[DATE]],USD_serie_storica_mensile[#All],2,FALSE)</f>
        <v>1.22712</v>
      </c>
    </row>
    <row r="573" spans="1:5" x14ac:dyDescent="0.35">
      <c r="A573" s="1">
        <v>38838</v>
      </c>
      <c r="B573">
        <v>142.6</v>
      </c>
      <c r="C573">
        <f>+IFERROR(E573,1936.27/D573)*PaperPulpPrice[[#This Row],[Paper Pulp Price]]</f>
        <v>182.09449599999999</v>
      </c>
      <c r="D573" t="e">
        <f>+VLOOKUP(PaperPulpPrice[[#This Row],[DATE]],USD_serie_storica_mensileLit[#All],2,FALSE)</f>
        <v>#N/A</v>
      </c>
      <c r="E573">
        <f>+VLOOKUP(PaperPulpPrice[[#This Row],[DATE]],USD_serie_storica_mensile[#All],2,FALSE)</f>
        <v>1.2769600000000001</v>
      </c>
    </row>
    <row r="574" spans="1:5" x14ac:dyDescent="0.35">
      <c r="A574" s="1">
        <v>38869</v>
      </c>
      <c r="B574">
        <v>144</v>
      </c>
      <c r="C574">
        <f>+IFERROR(E574,1936.27/D574)*PaperPulpPrice[[#This Row],[Paper Pulp Price]]</f>
        <v>182.16</v>
      </c>
      <c r="D574" t="e">
        <f>+VLOOKUP(PaperPulpPrice[[#This Row],[DATE]],USD_serie_storica_mensileLit[#All],2,FALSE)</f>
        <v>#N/A</v>
      </c>
      <c r="E574">
        <f>+VLOOKUP(PaperPulpPrice[[#This Row],[DATE]],USD_serie_storica_mensile[#All],2,FALSE)</f>
        <v>1.2649999999999999</v>
      </c>
    </row>
    <row r="575" spans="1:5" x14ac:dyDescent="0.35">
      <c r="A575" s="1">
        <v>38899</v>
      </c>
      <c r="B575">
        <v>144.4</v>
      </c>
      <c r="C575">
        <f>+IFERROR(E575,1936.27/D575)*PaperPulpPrice[[#This Row],[Paper Pulp Price]]</f>
        <v>183.15262799999999</v>
      </c>
      <c r="D575" t="e">
        <f>+VLOOKUP(PaperPulpPrice[[#This Row],[DATE]],USD_serie_storica_mensileLit[#All],2,FALSE)</f>
        <v>#N/A</v>
      </c>
      <c r="E575">
        <f>+VLOOKUP(PaperPulpPrice[[#This Row],[DATE]],USD_serie_storica_mensile[#All],2,FALSE)</f>
        <v>1.26837</v>
      </c>
    </row>
    <row r="576" spans="1:5" x14ac:dyDescent="0.35">
      <c r="A576" s="1">
        <v>38930</v>
      </c>
      <c r="B576">
        <v>145.1</v>
      </c>
      <c r="C576">
        <f>+IFERROR(E576,1936.27/D576)*PaperPulpPrice[[#This Row],[Paper Pulp Price]]</f>
        <v>185.891963</v>
      </c>
      <c r="D576" t="e">
        <f>+VLOOKUP(PaperPulpPrice[[#This Row],[DATE]],USD_serie_storica_mensileLit[#All],2,FALSE)</f>
        <v>#N/A</v>
      </c>
      <c r="E576">
        <f>+VLOOKUP(PaperPulpPrice[[#This Row],[DATE]],USD_serie_storica_mensile[#All],2,FALSE)</f>
        <v>1.2811300000000001</v>
      </c>
    </row>
    <row r="577" spans="1:5" x14ac:dyDescent="0.35">
      <c r="A577" s="1">
        <v>38961</v>
      </c>
      <c r="B577">
        <v>145.9</v>
      </c>
      <c r="C577">
        <f>+IFERROR(E577,1936.27/D577)*PaperPulpPrice[[#This Row],[Paper Pulp Price]]</f>
        <v>185.69276600000001</v>
      </c>
      <c r="D577" t="e">
        <f>+VLOOKUP(PaperPulpPrice[[#This Row],[DATE]],USD_serie_storica_mensileLit[#All],2,FALSE)</f>
        <v>#N/A</v>
      </c>
      <c r="E577">
        <f>+VLOOKUP(PaperPulpPrice[[#This Row],[DATE]],USD_serie_storica_mensile[#All],2,FALSE)</f>
        <v>1.27274</v>
      </c>
    </row>
    <row r="578" spans="1:5" x14ac:dyDescent="0.35">
      <c r="A578" s="1">
        <v>38991</v>
      </c>
      <c r="B578">
        <v>146.4</v>
      </c>
      <c r="C578">
        <f>+IFERROR(E578,1936.27/D578)*PaperPulpPrice[[#This Row],[Paper Pulp Price]]</f>
        <v>184.62504000000001</v>
      </c>
      <c r="D578" t="e">
        <f>+VLOOKUP(PaperPulpPrice[[#This Row],[DATE]],USD_serie_storica_mensileLit[#All],2,FALSE)</f>
        <v>#N/A</v>
      </c>
      <c r="E578">
        <f>+VLOOKUP(PaperPulpPrice[[#This Row],[DATE]],USD_serie_storica_mensile[#All],2,FALSE)</f>
        <v>1.2611000000000001</v>
      </c>
    </row>
    <row r="579" spans="1:5" x14ac:dyDescent="0.35">
      <c r="A579" s="1">
        <v>39022</v>
      </c>
      <c r="B579">
        <v>148.80000000000001</v>
      </c>
      <c r="C579">
        <f>+IFERROR(E579,1936.27/D579)*PaperPulpPrice[[#This Row],[Paper Pulp Price]]</f>
        <v>191.67523200000002</v>
      </c>
      <c r="D579" t="e">
        <f>+VLOOKUP(PaperPulpPrice[[#This Row],[DATE]],USD_serie_storica_mensileLit[#All],2,FALSE)</f>
        <v>#N/A</v>
      </c>
      <c r="E579">
        <f>+VLOOKUP(PaperPulpPrice[[#This Row],[DATE]],USD_serie_storica_mensile[#All],2,FALSE)</f>
        <v>1.2881400000000001</v>
      </c>
    </row>
    <row r="580" spans="1:5" x14ac:dyDescent="0.35">
      <c r="A580" s="1">
        <v>39052</v>
      </c>
      <c r="B580">
        <v>149.4</v>
      </c>
      <c r="C580">
        <f>+IFERROR(E580,1936.27/D580)*PaperPulpPrice[[#This Row],[Paper Pulp Price]]</f>
        <v>197.39923200000001</v>
      </c>
      <c r="D580" t="e">
        <f>+VLOOKUP(PaperPulpPrice[[#This Row],[DATE]],USD_serie_storica_mensileLit[#All],2,FALSE)</f>
        <v>#N/A</v>
      </c>
      <c r="E580">
        <f>+VLOOKUP(PaperPulpPrice[[#This Row],[DATE]],USD_serie_storica_mensile[#All],2,FALSE)</f>
        <v>1.32128</v>
      </c>
    </row>
    <row r="581" spans="1:5" x14ac:dyDescent="0.35">
      <c r="A581" s="1">
        <v>39083</v>
      </c>
      <c r="B581">
        <v>153.4</v>
      </c>
      <c r="C581">
        <f>+IFERROR(E581,1936.27/D581)*PaperPulpPrice[[#This Row],[Paper Pulp Price]]</f>
        <v>199.39852400000001</v>
      </c>
      <c r="D581" t="e">
        <f>+VLOOKUP(PaperPulpPrice[[#This Row],[DATE]],USD_serie_storica_mensileLit[#All],2,FALSE)</f>
        <v>#N/A</v>
      </c>
      <c r="E581">
        <f>+VLOOKUP(PaperPulpPrice[[#This Row],[DATE]],USD_serie_storica_mensile[#All],2,FALSE)</f>
        <v>1.29986</v>
      </c>
    </row>
    <row r="582" spans="1:5" x14ac:dyDescent="0.35">
      <c r="A582" s="1">
        <v>39114</v>
      </c>
      <c r="B582">
        <v>156.69999999999999</v>
      </c>
      <c r="C582">
        <f>+IFERROR(E582,1936.27/D582)*PaperPulpPrice[[#This Row],[Paper Pulp Price]]</f>
        <v>204.872714</v>
      </c>
      <c r="D582" t="e">
        <f>+VLOOKUP(PaperPulpPrice[[#This Row],[DATE]],USD_serie_storica_mensileLit[#All],2,FALSE)</f>
        <v>#N/A</v>
      </c>
      <c r="E582">
        <f>+VLOOKUP(PaperPulpPrice[[#This Row],[DATE]],USD_serie_storica_mensile[#All],2,FALSE)</f>
        <v>1.30742</v>
      </c>
    </row>
    <row r="583" spans="1:5" x14ac:dyDescent="0.35">
      <c r="A583" s="1">
        <v>39142</v>
      </c>
      <c r="B583">
        <v>157.30000000000001</v>
      </c>
      <c r="C583">
        <f>+IFERROR(E583,1936.27/D583)*PaperPulpPrice[[#This Row],[Paper Pulp Price]]</f>
        <v>208.29508700000002</v>
      </c>
      <c r="D583" t="e">
        <f>+VLOOKUP(PaperPulpPrice[[#This Row],[DATE]],USD_serie_storica_mensileLit[#All],2,FALSE)</f>
        <v>#N/A</v>
      </c>
      <c r="E583">
        <f>+VLOOKUP(PaperPulpPrice[[#This Row],[DATE]],USD_serie_storica_mensile[#All],2,FALSE)</f>
        <v>1.32419</v>
      </c>
    </row>
    <row r="584" spans="1:5" x14ac:dyDescent="0.35">
      <c r="A584" s="1">
        <v>39173</v>
      </c>
      <c r="B584">
        <v>158.80000000000001</v>
      </c>
      <c r="C584">
        <f>+IFERROR(E584,1936.27/D584)*PaperPulpPrice[[#This Row],[Paper Pulp Price]]</f>
        <v>214.63725600000004</v>
      </c>
      <c r="D584" t="e">
        <f>+VLOOKUP(PaperPulpPrice[[#This Row],[DATE]],USD_serie_storica_mensileLit[#All],2,FALSE)</f>
        <v>#N/A</v>
      </c>
      <c r="E584">
        <f>+VLOOKUP(PaperPulpPrice[[#This Row],[DATE]],USD_serie_storica_mensile[#All],2,FALSE)</f>
        <v>1.35162</v>
      </c>
    </row>
    <row r="585" spans="1:5" x14ac:dyDescent="0.35">
      <c r="A585" s="1">
        <v>39203</v>
      </c>
      <c r="B585">
        <v>160.9</v>
      </c>
      <c r="C585">
        <f>+IFERROR(E585,1936.27/D585)*PaperPulpPrice[[#This Row],[Paper Pulp Price]]</f>
        <v>217.396817</v>
      </c>
      <c r="D585" t="e">
        <f>+VLOOKUP(PaperPulpPrice[[#This Row],[DATE]],USD_serie_storica_mensileLit[#All],2,FALSE)</f>
        <v>#N/A</v>
      </c>
      <c r="E585">
        <f>+VLOOKUP(PaperPulpPrice[[#This Row],[DATE]],USD_serie_storica_mensile[#All],2,FALSE)</f>
        <v>1.3511299999999999</v>
      </c>
    </row>
    <row r="586" spans="1:5" x14ac:dyDescent="0.35">
      <c r="A586" s="1">
        <v>39234</v>
      </c>
      <c r="B586">
        <v>161.1</v>
      </c>
      <c r="C586">
        <f>+IFERROR(E586,1936.27/D586)*PaperPulpPrice[[#This Row],[Paper Pulp Price]]</f>
        <v>216.17364599999999</v>
      </c>
      <c r="D586" t="e">
        <f>+VLOOKUP(PaperPulpPrice[[#This Row],[DATE]],USD_serie_storica_mensileLit[#All],2,FALSE)</f>
        <v>#N/A</v>
      </c>
      <c r="E586">
        <f>+VLOOKUP(PaperPulpPrice[[#This Row],[DATE]],USD_serie_storica_mensile[#All],2,FALSE)</f>
        <v>1.3418600000000001</v>
      </c>
    </row>
    <row r="587" spans="1:5" x14ac:dyDescent="0.35">
      <c r="A587" s="1">
        <v>39264</v>
      </c>
      <c r="B587">
        <v>163.19999999999999</v>
      </c>
      <c r="C587">
        <f>+IFERROR(E587,1936.27/D587)*PaperPulpPrice[[#This Row],[Paper Pulp Price]]</f>
        <v>223.83859199999998</v>
      </c>
      <c r="D587" t="e">
        <f>+VLOOKUP(PaperPulpPrice[[#This Row],[DATE]],USD_serie_storica_mensileLit[#All],2,FALSE)</f>
        <v>#N/A</v>
      </c>
      <c r="E587">
        <f>+VLOOKUP(PaperPulpPrice[[#This Row],[DATE]],USD_serie_storica_mensile[#All],2,FALSE)</f>
        <v>1.3715599999999999</v>
      </c>
    </row>
    <row r="588" spans="1:5" x14ac:dyDescent="0.35">
      <c r="A588" s="1">
        <v>39295</v>
      </c>
      <c r="B588">
        <v>163.69999999999999</v>
      </c>
      <c r="C588">
        <f>+IFERROR(E588,1936.27/D588)*PaperPulpPrice[[#This Row],[Paper Pulp Price]]</f>
        <v>223.00032499999998</v>
      </c>
      <c r="D588" t="e">
        <f>+VLOOKUP(PaperPulpPrice[[#This Row],[DATE]],USD_serie_storica_mensileLit[#All],2,FALSE)</f>
        <v>#N/A</v>
      </c>
      <c r="E588">
        <f>+VLOOKUP(PaperPulpPrice[[#This Row],[DATE]],USD_serie_storica_mensile[#All],2,FALSE)</f>
        <v>1.36225</v>
      </c>
    </row>
    <row r="589" spans="1:5" x14ac:dyDescent="0.35">
      <c r="A589" s="1">
        <v>39326</v>
      </c>
      <c r="B589">
        <v>163.80000000000001</v>
      </c>
      <c r="C589">
        <f>+IFERROR(E589,1936.27/D589)*PaperPulpPrice[[#This Row],[Paper Pulp Price]]</f>
        <v>227.62467000000004</v>
      </c>
      <c r="D589" t="e">
        <f>+VLOOKUP(PaperPulpPrice[[#This Row],[DATE]],USD_serie_storica_mensileLit[#All],2,FALSE)</f>
        <v>#N/A</v>
      </c>
      <c r="E589">
        <f>+VLOOKUP(PaperPulpPrice[[#This Row],[DATE]],USD_serie_storica_mensile[#All],2,FALSE)</f>
        <v>1.3896500000000001</v>
      </c>
    </row>
    <row r="590" spans="1:5" x14ac:dyDescent="0.35">
      <c r="A590" s="1">
        <v>39356</v>
      </c>
      <c r="B590">
        <v>165.4</v>
      </c>
      <c r="C590">
        <f>+IFERROR(E590,1936.27/D590)*PaperPulpPrice[[#This Row],[Paper Pulp Price]]</f>
        <v>235.32284999999999</v>
      </c>
      <c r="D590" t="e">
        <f>+VLOOKUP(PaperPulpPrice[[#This Row],[DATE]],USD_serie_storica_mensileLit[#All],2,FALSE)</f>
        <v>#N/A</v>
      </c>
      <c r="E590">
        <f>+VLOOKUP(PaperPulpPrice[[#This Row],[DATE]],USD_serie_storica_mensile[#All],2,FALSE)</f>
        <v>1.42275</v>
      </c>
    </row>
    <row r="591" spans="1:5" x14ac:dyDescent="0.35">
      <c r="A591" s="1">
        <v>39387</v>
      </c>
      <c r="B591">
        <v>166</v>
      </c>
      <c r="C591">
        <f>+IFERROR(E591,1936.27/D591)*PaperPulpPrice[[#This Row],[Paper Pulp Price]]</f>
        <v>243.74776000000003</v>
      </c>
      <c r="D591" t="e">
        <f>+VLOOKUP(PaperPulpPrice[[#This Row],[DATE]],USD_serie_storica_mensileLit[#All],2,FALSE)</f>
        <v>#N/A</v>
      </c>
      <c r="E591">
        <f>+VLOOKUP(PaperPulpPrice[[#This Row],[DATE]],USD_serie_storica_mensile[#All],2,FALSE)</f>
        <v>1.4683600000000001</v>
      </c>
    </row>
    <row r="592" spans="1:5" x14ac:dyDescent="0.35">
      <c r="A592" s="1">
        <v>39417</v>
      </c>
      <c r="B592">
        <v>167.3</v>
      </c>
      <c r="C592">
        <f>+IFERROR(E592,1936.27/D592)*PaperPulpPrice[[#This Row],[Paper Pulp Price]]</f>
        <v>243.76279199999999</v>
      </c>
      <c r="D592" t="e">
        <f>+VLOOKUP(PaperPulpPrice[[#This Row],[DATE]],USD_serie_storica_mensileLit[#All],2,FALSE)</f>
        <v>#N/A</v>
      </c>
      <c r="E592">
        <f>+VLOOKUP(PaperPulpPrice[[#This Row],[DATE]],USD_serie_storica_mensile[#All],2,FALSE)</f>
        <v>1.4570399999999999</v>
      </c>
    </row>
    <row r="593" spans="1:5" x14ac:dyDescent="0.35">
      <c r="A593" s="1">
        <v>39448</v>
      </c>
      <c r="B593">
        <v>172.1</v>
      </c>
      <c r="C593">
        <f>+IFERROR(E593,1936.27/D593)*PaperPulpPrice[[#This Row],[Paper Pulp Price]]</f>
        <v>253.29505899999998</v>
      </c>
      <c r="D593" t="e">
        <f>+VLOOKUP(PaperPulpPrice[[#This Row],[DATE]],USD_serie_storica_mensileLit[#All],2,FALSE)</f>
        <v>#N/A</v>
      </c>
      <c r="E593">
        <f>+VLOOKUP(PaperPulpPrice[[#This Row],[DATE]],USD_serie_storica_mensile[#All],2,FALSE)</f>
        <v>1.4717899999999999</v>
      </c>
    </row>
    <row r="594" spans="1:5" x14ac:dyDescent="0.35">
      <c r="A594" s="1">
        <v>39479</v>
      </c>
      <c r="B594">
        <v>171.6</v>
      </c>
      <c r="C594">
        <f>+IFERROR(E594,1936.27/D594)*PaperPulpPrice[[#This Row],[Paper Pulp Price]]</f>
        <v>253.08254399999998</v>
      </c>
      <c r="D594" t="e">
        <f>+VLOOKUP(PaperPulpPrice[[#This Row],[DATE]],USD_serie_storica_mensileLit[#All],2,FALSE)</f>
        <v>#N/A</v>
      </c>
      <c r="E594">
        <f>+VLOOKUP(PaperPulpPrice[[#This Row],[DATE]],USD_serie_storica_mensile[#All],2,FALSE)</f>
        <v>1.4748399999999999</v>
      </c>
    </row>
    <row r="595" spans="1:5" x14ac:dyDescent="0.35">
      <c r="A595" s="1">
        <v>39508</v>
      </c>
      <c r="B595">
        <v>170.6</v>
      </c>
      <c r="C595">
        <f>+IFERROR(E595,1936.27/D595)*PaperPulpPrice[[#This Row],[Paper Pulp Price]]</f>
        <v>264.88209000000001</v>
      </c>
      <c r="D595" t="e">
        <f>+VLOOKUP(PaperPulpPrice[[#This Row],[DATE]],USD_serie_storica_mensileLit[#All],2,FALSE)</f>
        <v>#N/A</v>
      </c>
      <c r="E595">
        <f>+VLOOKUP(PaperPulpPrice[[#This Row],[DATE]],USD_serie_storica_mensile[#All],2,FALSE)</f>
        <v>1.5526500000000001</v>
      </c>
    </row>
    <row r="596" spans="1:5" x14ac:dyDescent="0.35">
      <c r="A596" s="1">
        <v>39539</v>
      </c>
      <c r="B596">
        <v>171.2</v>
      </c>
      <c r="C596">
        <f>+IFERROR(E596,1936.27/D596)*PaperPulpPrice[[#This Row],[Paper Pulp Price]]</f>
        <v>269.64855999999997</v>
      </c>
      <c r="D596" t="e">
        <f>+VLOOKUP(PaperPulpPrice[[#This Row],[DATE]],USD_serie_storica_mensileLit[#All],2,FALSE)</f>
        <v>#N/A</v>
      </c>
      <c r="E596">
        <f>+VLOOKUP(PaperPulpPrice[[#This Row],[DATE]],USD_serie_storica_mensile[#All],2,FALSE)</f>
        <v>1.5750500000000001</v>
      </c>
    </row>
    <row r="597" spans="1:5" x14ac:dyDescent="0.35">
      <c r="A597" s="1">
        <v>39569</v>
      </c>
      <c r="B597">
        <v>171.2</v>
      </c>
      <c r="C597">
        <f>+IFERROR(E597,1936.27/D597)*PaperPulpPrice[[#This Row],[Paper Pulp Price]]</f>
        <v>266.33584000000002</v>
      </c>
      <c r="D597" t="e">
        <f>+VLOOKUP(PaperPulpPrice[[#This Row],[DATE]],USD_serie_storica_mensileLit[#All],2,FALSE)</f>
        <v>#N/A</v>
      </c>
      <c r="E597">
        <f>+VLOOKUP(PaperPulpPrice[[#This Row],[DATE]],USD_serie_storica_mensile[#All],2,FALSE)</f>
        <v>1.5557000000000001</v>
      </c>
    </row>
    <row r="598" spans="1:5" x14ac:dyDescent="0.35">
      <c r="A598" s="1">
        <v>39600</v>
      </c>
      <c r="B598">
        <v>171.8</v>
      </c>
      <c r="C598">
        <f>+IFERROR(E598,1936.27/D598)*PaperPulpPrice[[#This Row],[Paper Pulp Price]]</f>
        <v>267.19710400000002</v>
      </c>
      <c r="D598" t="e">
        <f>+VLOOKUP(PaperPulpPrice[[#This Row],[DATE]],USD_serie_storica_mensileLit[#All],2,FALSE)</f>
        <v>#N/A</v>
      </c>
      <c r="E598">
        <f>+VLOOKUP(PaperPulpPrice[[#This Row],[DATE]],USD_serie_storica_mensile[#All],2,FALSE)</f>
        <v>1.55528</v>
      </c>
    </row>
    <row r="599" spans="1:5" x14ac:dyDescent="0.35">
      <c r="A599" s="1">
        <v>39630</v>
      </c>
      <c r="B599">
        <v>174</v>
      </c>
      <c r="C599">
        <f>+IFERROR(E599,1936.27/D599)*PaperPulpPrice[[#This Row],[Paper Pulp Price]]</f>
        <v>274.39278000000002</v>
      </c>
      <c r="D599" t="e">
        <f>+VLOOKUP(PaperPulpPrice[[#This Row],[DATE]],USD_serie_storica_mensileLit[#All],2,FALSE)</f>
        <v>#N/A</v>
      </c>
      <c r="E599">
        <f>+VLOOKUP(PaperPulpPrice[[#This Row],[DATE]],USD_serie_storica_mensile[#All],2,FALSE)</f>
        <v>1.57697</v>
      </c>
    </row>
    <row r="600" spans="1:5" x14ac:dyDescent="0.35">
      <c r="A600" s="1">
        <v>39661</v>
      </c>
      <c r="B600">
        <v>174.8</v>
      </c>
      <c r="C600">
        <f>+IFERROR(E600,1936.27/D600)*PaperPulpPrice[[#This Row],[Paper Pulp Price]]</f>
        <v>261.76999200000006</v>
      </c>
      <c r="D600" t="e">
        <f>+VLOOKUP(PaperPulpPrice[[#This Row],[DATE]],USD_serie_storica_mensileLit[#All],2,FALSE)</f>
        <v>#N/A</v>
      </c>
      <c r="E600">
        <f>+VLOOKUP(PaperPulpPrice[[#This Row],[DATE]],USD_serie_storica_mensile[#All],2,FALSE)</f>
        <v>1.4975400000000001</v>
      </c>
    </row>
    <row r="601" spans="1:5" x14ac:dyDescent="0.35">
      <c r="A601" s="1">
        <v>39692</v>
      </c>
      <c r="B601">
        <v>174.8</v>
      </c>
      <c r="C601">
        <f>+IFERROR(E601,1936.27/D601)*PaperPulpPrice[[#This Row],[Paper Pulp Price]]</f>
        <v>251.17886000000001</v>
      </c>
      <c r="D601" t="e">
        <f>+VLOOKUP(PaperPulpPrice[[#This Row],[DATE]],USD_serie_storica_mensileLit[#All],2,FALSE)</f>
        <v>#N/A</v>
      </c>
      <c r="E601">
        <f>+VLOOKUP(PaperPulpPrice[[#This Row],[DATE]],USD_serie_storica_mensile[#All],2,FALSE)</f>
        <v>1.4369499999999999</v>
      </c>
    </row>
    <row r="602" spans="1:5" x14ac:dyDescent="0.35">
      <c r="A602" s="1">
        <v>39722</v>
      </c>
      <c r="B602">
        <v>173.3</v>
      </c>
      <c r="C602">
        <f>+IFERROR(E602,1936.27/D602)*PaperPulpPrice[[#This Row],[Paper Pulp Price]]</f>
        <v>230.871993</v>
      </c>
      <c r="D602" t="e">
        <f>+VLOOKUP(PaperPulpPrice[[#This Row],[DATE]],USD_serie_storica_mensileLit[#All],2,FALSE)</f>
        <v>#N/A</v>
      </c>
      <c r="E602">
        <f>+VLOOKUP(PaperPulpPrice[[#This Row],[DATE]],USD_serie_storica_mensile[#All],2,FALSE)</f>
        <v>1.3322099999999999</v>
      </c>
    </row>
    <row r="603" spans="1:5" x14ac:dyDescent="0.35">
      <c r="A603" s="1">
        <v>39753</v>
      </c>
      <c r="B603">
        <v>166.7</v>
      </c>
      <c r="C603">
        <f>+IFERROR(E603,1936.27/D603)*PaperPulpPrice[[#This Row],[Paper Pulp Price]]</f>
        <v>212.24577399999998</v>
      </c>
      <c r="D603" t="e">
        <f>+VLOOKUP(PaperPulpPrice[[#This Row],[DATE]],USD_serie_storica_mensileLit[#All],2,FALSE)</f>
        <v>#N/A</v>
      </c>
      <c r="E603">
        <f>+VLOOKUP(PaperPulpPrice[[#This Row],[DATE]],USD_serie_storica_mensile[#All],2,FALSE)</f>
        <v>1.27322</v>
      </c>
    </row>
    <row r="604" spans="1:5" x14ac:dyDescent="0.35">
      <c r="A604" s="1">
        <v>39783</v>
      </c>
      <c r="B604">
        <v>164.4</v>
      </c>
      <c r="C604">
        <f>+IFERROR(E604,1936.27/D604)*PaperPulpPrice[[#This Row],[Paper Pulp Price]]</f>
        <v>221.108136</v>
      </c>
      <c r="D604" t="e">
        <f>+VLOOKUP(PaperPulpPrice[[#This Row],[DATE]],USD_serie_storica_mensileLit[#All],2,FALSE)</f>
        <v>#N/A</v>
      </c>
      <c r="E604">
        <f>+VLOOKUP(PaperPulpPrice[[#This Row],[DATE]],USD_serie_storica_mensile[#All],2,FALSE)</f>
        <v>1.34494</v>
      </c>
    </row>
    <row r="605" spans="1:5" x14ac:dyDescent="0.35">
      <c r="A605" s="1">
        <v>39814</v>
      </c>
      <c r="B605">
        <v>157.9</v>
      </c>
      <c r="C605">
        <f>+IFERROR(E605,1936.27/D605)*PaperPulpPrice[[#This Row],[Paper Pulp Price]]</f>
        <v>209.03907300000003</v>
      </c>
      <c r="D605" t="e">
        <f>+VLOOKUP(PaperPulpPrice[[#This Row],[DATE]],USD_serie_storica_mensileLit[#All],2,FALSE)</f>
        <v>#N/A</v>
      </c>
      <c r="E605">
        <f>+VLOOKUP(PaperPulpPrice[[#This Row],[DATE]],USD_serie_storica_mensile[#All],2,FALSE)</f>
        <v>1.3238700000000001</v>
      </c>
    </row>
    <row r="606" spans="1:5" x14ac:dyDescent="0.35">
      <c r="A606" s="1">
        <v>39845</v>
      </c>
      <c r="B606">
        <v>154.4</v>
      </c>
      <c r="C606">
        <f>+IFERROR(E606,1936.27/D606)*PaperPulpPrice[[#This Row],[Paper Pulp Price]]</f>
        <v>197.395768</v>
      </c>
      <c r="D606" t="e">
        <f>+VLOOKUP(PaperPulpPrice[[#This Row],[DATE]],USD_serie_storica_mensileLit[#All],2,FALSE)</f>
        <v>#N/A</v>
      </c>
      <c r="E606">
        <f>+VLOOKUP(PaperPulpPrice[[#This Row],[DATE]],USD_serie_storica_mensile[#All],2,FALSE)</f>
        <v>1.27847</v>
      </c>
    </row>
    <row r="607" spans="1:5" x14ac:dyDescent="0.35">
      <c r="A607" s="1">
        <v>39873</v>
      </c>
      <c r="B607">
        <v>152.69999999999999</v>
      </c>
      <c r="C607">
        <f>+IFERROR(E607,1936.27/D607)*PaperPulpPrice[[#This Row],[Paper Pulp Price]]</f>
        <v>199.27044599999999</v>
      </c>
      <c r="D607" t="e">
        <f>+VLOOKUP(PaperPulpPrice[[#This Row],[DATE]],USD_serie_storica_mensileLit[#All],2,FALSE)</f>
        <v>#N/A</v>
      </c>
      <c r="E607">
        <f>+VLOOKUP(PaperPulpPrice[[#This Row],[DATE]],USD_serie_storica_mensile[#All],2,FALSE)</f>
        <v>1.30498</v>
      </c>
    </row>
    <row r="608" spans="1:5" x14ac:dyDescent="0.35">
      <c r="A608" s="1">
        <v>39904</v>
      </c>
      <c r="B608">
        <v>148.6</v>
      </c>
      <c r="C608">
        <f>+IFERROR(E608,1936.27/D608)*PaperPulpPrice[[#This Row],[Paper Pulp Price]]</f>
        <v>196.00785799999997</v>
      </c>
      <c r="D608" t="e">
        <f>+VLOOKUP(PaperPulpPrice[[#This Row],[DATE]],USD_serie_storica_mensileLit[#All],2,FALSE)</f>
        <v>#N/A</v>
      </c>
      <c r="E608">
        <f>+VLOOKUP(PaperPulpPrice[[#This Row],[DATE]],USD_serie_storica_mensile[#All],2,FALSE)</f>
        <v>1.3190299999999999</v>
      </c>
    </row>
    <row r="609" spans="1:5" x14ac:dyDescent="0.35">
      <c r="A609" s="1">
        <v>39934</v>
      </c>
      <c r="B609">
        <v>144.19999999999999</v>
      </c>
      <c r="C609">
        <f>+IFERROR(E609,1936.27/D609)*PaperPulpPrice[[#This Row],[Paper Pulp Price]]</f>
        <v>196.84020999999998</v>
      </c>
      <c r="D609" t="e">
        <f>+VLOOKUP(PaperPulpPrice[[#This Row],[DATE]],USD_serie_storica_mensileLit[#All],2,FALSE)</f>
        <v>#N/A</v>
      </c>
      <c r="E609">
        <f>+VLOOKUP(PaperPulpPrice[[#This Row],[DATE]],USD_serie_storica_mensile[#All],2,FALSE)</f>
        <v>1.3650500000000001</v>
      </c>
    </row>
    <row r="610" spans="1:5" x14ac:dyDescent="0.35">
      <c r="A610" s="1">
        <v>39965</v>
      </c>
      <c r="B610">
        <v>142</v>
      </c>
      <c r="C610">
        <f>+IFERROR(E610,1936.27/D610)*PaperPulpPrice[[#This Row],[Paper Pulp Price]]</f>
        <v>199.0343</v>
      </c>
      <c r="D610" t="e">
        <f>+VLOOKUP(PaperPulpPrice[[#This Row],[DATE]],USD_serie_storica_mensileLit[#All],2,FALSE)</f>
        <v>#N/A</v>
      </c>
      <c r="E610">
        <f>+VLOOKUP(PaperPulpPrice[[#This Row],[DATE]],USD_serie_storica_mensile[#All],2,FALSE)</f>
        <v>1.4016500000000001</v>
      </c>
    </row>
    <row r="611" spans="1:5" x14ac:dyDescent="0.35">
      <c r="A611" s="1">
        <v>39995</v>
      </c>
      <c r="B611">
        <v>142.5</v>
      </c>
      <c r="C611">
        <f>+IFERROR(E611,1936.27/D611)*PaperPulpPrice[[#This Row],[Paper Pulp Price]]</f>
        <v>200.74972500000001</v>
      </c>
      <c r="D611" t="e">
        <f>+VLOOKUP(PaperPulpPrice[[#This Row],[DATE]],USD_serie_storica_mensileLit[#All],2,FALSE)</f>
        <v>#N/A</v>
      </c>
      <c r="E611">
        <f>+VLOOKUP(PaperPulpPrice[[#This Row],[DATE]],USD_serie_storica_mensile[#All],2,FALSE)</f>
        <v>1.4087700000000001</v>
      </c>
    </row>
    <row r="612" spans="1:5" x14ac:dyDescent="0.35">
      <c r="A612" s="1">
        <v>40026</v>
      </c>
      <c r="B612">
        <v>144.9</v>
      </c>
      <c r="C612">
        <f>+IFERROR(E612,1936.27/D612)*PaperPulpPrice[[#This Row],[Paper Pulp Price]]</f>
        <v>206.74332000000001</v>
      </c>
      <c r="D612" t="e">
        <f>+VLOOKUP(PaperPulpPrice[[#This Row],[DATE]],USD_serie_storica_mensileLit[#All],2,FALSE)</f>
        <v>#N/A</v>
      </c>
      <c r="E612">
        <f>+VLOOKUP(PaperPulpPrice[[#This Row],[DATE]],USD_serie_storica_mensile[#All],2,FALSE)</f>
        <v>1.4268000000000001</v>
      </c>
    </row>
    <row r="613" spans="1:5" x14ac:dyDescent="0.35">
      <c r="A613" s="1">
        <v>40057</v>
      </c>
      <c r="B613">
        <v>148.9</v>
      </c>
      <c r="C613">
        <f>+IFERROR(E613,1936.27/D613)*PaperPulpPrice[[#This Row],[Paper Pulp Price]]</f>
        <v>216.82222400000001</v>
      </c>
      <c r="D613" t="e">
        <f>+VLOOKUP(PaperPulpPrice[[#This Row],[DATE]],USD_serie_storica_mensileLit[#All],2,FALSE)</f>
        <v>#N/A</v>
      </c>
      <c r="E613">
        <f>+VLOOKUP(PaperPulpPrice[[#This Row],[DATE]],USD_serie_storica_mensile[#All],2,FALSE)</f>
        <v>1.4561599999999999</v>
      </c>
    </row>
    <row r="614" spans="1:5" x14ac:dyDescent="0.35">
      <c r="A614" s="1">
        <v>40087</v>
      </c>
      <c r="B614">
        <v>151.5</v>
      </c>
      <c r="C614">
        <f>+IFERROR(E614,1936.27/D614)*PaperPulpPrice[[#This Row],[Paper Pulp Price]]</f>
        <v>224.46846000000002</v>
      </c>
      <c r="D614" t="e">
        <f>+VLOOKUP(PaperPulpPrice[[#This Row],[DATE]],USD_serie_storica_mensileLit[#All],2,FALSE)</f>
        <v>#N/A</v>
      </c>
      <c r="E614">
        <f>+VLOOKUP(PaperPulpPrice[[#This Row],[DATE]],USD_serie_storica_mensile[#All],2,FALSE)</f>
        <v>1.4816400000000001</v>
      </c>
    </row>
    <row r="615" spans="1:5" x14ac:dyDescent="0.35">
      <c r="A615" s="1">
        <v>40118</v>
      </c>
      <c r="B615">
        <v>156.6</v>
      </c>
      <c r="C615">
        <f>+IFERROR(E615,1936.27/D615)*PaperPulpPrice[[#This Row],[Paper Pulp Price]]</f>
        <v>233.56106999999997</v>
      </c>
      <c r="D615" t="e">
        <f>+VLOOKUP(PaperPulpPrice[[#This Row],[DATE]],USD_serie_storica_mensileLit[#All],2,FALSE)</f>
        <v>#N/A</v>
      </c>
      <c r="E615">
        <f>+VLOOKUP(PaperPulpPrice[[#This Row],[DATE]],USD_serie_storica_mensile[#All],2,FALSE)</f>
        <v>1.4914499999999999</v>
      </c>
    </row>
    <row r="616" spans="1:5" x14ac:dyDescent="0.35">
      <c r="A616" s="1">
        <v>40148</v>
      </c>
      <c r="B616">
        <v>158.6</v>
      </c>
      <c r="C616">
        <f>+IFERROR(E616,1936.27/D616)*PaperPulpPrice[[#This Row],[Paper Pulp Price]]</f>
        <v>231.77169599999999</v>
      </c>
      <c r="D616" t="e">
        <f>+VLOOKUP(PaperPulpPrice[[#This Row],[DATE]],USD_serie_storica_mensileLit[#All],2,FALSE)</f>
        <v>#N/A</v>
      </c>
      <c r="E616">
        <f>+VLOOKUP(PaperPulpPrice[[#This Row],[DATE]],USD_serie_storica_mensile[#All],2,FALSE)</f>
        <v>1.46136</v>
      </c>
    </row>
    <row r="617" spans="1:5" x14ac:dyDescent="0.35">
      <c r="A617" s="1">
        <v>40179</v>
      </c>
      <c r="B617">
        <v>161.69999999999999</v>
      </c>
      <c r="C617">
        <f>+IFERROR(E617,1936.27/D617)*PaperPulpPrice[[#This Row],[Paper Pulp Price]]</f>
        <v>230.77985699999999</v>
      </c>
      <c r="D617" t="e">
        <f>+VLOOKUP(PaperPulpPrice[[#This Row],[DATE]],USD_serie_storica_mensileLit[#All],2,FALSE)</f>
        <v>#N/A</v>
      </c>
      <c r="E617">
        <f>+VLOOKUP(PaperPulpPrice[[#This Row],[DATE]],USD_serie_storica_mensile[#All],2,FALSE)</f>
        <v>1.4272100000000001</v>
      </c>
    </row>
    <row r="618" spans="1:5" x14ac:dyDescent="0.35">
      <c r="A618" s="1">
        <v>40210</v>
      </c>
      <c r="B618">
        <v>166.9</v>
      </c>
      <c r="C618">
        <f>+IFERROR(E618,1936.27/D618)*PaperPulpPrice[[#This Row],[Paper Pulp Price]]</f>
        <v>228.41433300000003</v>
      </c>
      <c r="D618" t="e">
        <f>+VLOOKUP(PaperPulpPrice[[#This Row],[DATE]],USD_serie_storica_mensileLit[#All],2,FALSE)</f>
        <v>#N/A</v>
      </c>
      <c r="E618">
        <f>+VLOOKUP(PaperPulpPrice[[#This Row],[DATE]],USD_serie_storica_mensile[#All],2,FALSE)</f>
        <v>1.3685700000000001</v>
      </c>
    </row>
    <row r="619" spans="1:5" x14ac:dyDescent="0.35">
      <c r="A619" s="1">
        <v>40238</v>
      </c>
      <c r="B619">
        <v>170</v>
      </c>
      <c r="C619">
        <f>+IFERROR(E619,1936.27/D619)*PaperPulpPrice[[#This Row],[Paper Pulp Price]]</f>
        <v>230.66449999999998</v>
      </c>
      <c r="D619" t="e">
        <f>+VLOOKUP(PaperPulpPrice[[#This Row],[DATE]],USD_serie_storica_mensileLit[#All],2,FALSE)</f>
        <v>#N/A</v>
      </c>
      <c r="E619">
        <f>+VLOOKUP(PaperPulpPrice[[#This Row],[DATE]],USD_serie_storica_mensile[#All],2,FALSE)</f>
        <v>1.3568499999999999</v>
      </c>
    </row>
    <row r="620" spans="1:5" x14ac:dyDescent="0.35">
      <c r="A620" s="1">
        <v>40269</v>
      </c>
      <c r="B620">
        <v>175.4</v>
      </c>
      <c r="C620">
        <f>+IFERROR(E620,1936.27/D620)*PaperPulpPrice[[#This Row],[Paper Pulp Price]]</f>
        <v>235.13597800000002</v>
      </c>
      <c r="D620" t="e">
        <f>+VLOOKUP(PaperPulpPrice[[#This Row],[DATE]],USD_serie_storica_mensileLit[#All],2,FALSE)</f>
        <v>#N/A</v>
      </c>
      <c r="E620">
        <f>+VLOOKUP(PaperPulpPrice[[#This Row],[DATE]],USD_serie_storica_mensile[#All],2,FALSE)</f>
        <v>1.34057</v>
      </c>
    </row>
    <row r="621" spans="1:5" x14ac:dyDescent="0.35">
      <c r="A621" s="1">
        <v>40299</v>
      </c>
      <c r="B621">
        <v>186.2</v>
      </c>
      <c r="C621">
        <f>+IFERROR(E621,1936.27/D621)*PaperPulpPrice[[#This Row],[Paper Pulp Price]]</f>
        <v>233.96588599999998</v>
      </c>
      <c r="D621" t="e">
        <f>+VLOOKUP(PaperPulpPrice[[#This Row],[DATE]],USD_serie_storica_mensileLit[#All],2,FALSE)</f>
        <v>#N/A</v>
      </c>
      <c r="E621">
        <f>+VLOOKUP(PaperPulpPrice[[#This Row],[DATE]],USD_serie_storica_mensile[#All],2,FALSE)</f>
        <v>1.2565299999999999</v>
      </c>
    </row>
    <row r="622" spans="1:5" x14ac:dyDescent="0.35">
      <c r="A622" s="1">
        <v>40330</v>
      </c>
      <c r="B622">
        <v>194.9</v>
      </c>
      <c r="C622">
        <f>+IFERROR(E622,1936.27/D622)*PaperPulpPrice[[#This Row],[Paper Pulp Price]]</f>
        <v>237.94366500000001</v>
      </c>
      <c r="D622" t="e">
        <f>+VLOOKUP(PaperPulpPrice[[#This Row],[DATE]],USD_serie_storica_mensileLit[#All],2,FALSE)</f>
        <v>#N/A</v>
      </c>
      <c r="E622">
        <f>+VLOOKUP(PaperPulpPrice[[#This Row],[DATE]],USD_serie_storica_mensile[#All],2,FALSE)</f>
        <v>1.22085</v>
      </c>
    </row>
    <row r="623" spans="1:5" x14ac:dyDescent="0.35">
      <c r="A623" s="1">
        <v>40360</v>
      </c>
      <c r="B623">
        <v>196.1</v>
      </c>
      <c r="C623">
        <f>+IFERROR(E623,1936.27/D623)*PaperPulpPrice[[#This Row],[Paper Pulp Price]]</f>
        <v>250.41969999999998</v>
      </c>
      <c r="D623" t="e">
        <f>+VLOOKUP(PaperPulpPrice[[#This Row],[DATE]],USD_serie_storica_mensileLit[#All],2,FALSE)</f>
        <v>#N/A</v>
      </c>
      <c r="E623">
        <f>+VLOOKUP(PaperPulpPrice[[#This Row],[DATE]],USD_serie_storica_mensile[#All],2,FALSE)</f>
        <v>1.2769999999999999</v>
      </c>
    </row>
    <row r="624" spans="1:5" x14ac:dyDescent="0.35">
      <c r="A624" s="1">
        <v>40391</v>
      </c>
      <c r="B624">
        <v>197</v>
      </c>
      <c r="C624">
        <f>+IFERROR(E624,1936.27/D624)*PaperPulpPrice[[#This Row],[Paper Pulp Price]]</f>
        <v>254.01573999999999</v>
      </c>
      <c r="D624" t="e">
        <f>+VLOOKUP(PaperPulpPrice[[#This Row],[DATE]],USD_serie_storica_mensileLit[#All],2,FALSE)</f>
        <v>#N/A</v>
      </c>
      <c r="E624">
        <f>+VLOOKUP(PaperPulpPrice[[#This Row],[DATE]],USD_serie_storica_mensile[#All],2,FALSE)</f>
        <v>1.28942</v>
      </c>
    </row>
    <row r="625" spans="1:5" x14ac:dyDescent="0.35">
      <c r="A625" s="1">
        <v>40422</v>
      </c>
      <c r="B625">
        <v>199.7</v>
      </c>
      <c r="C625">
        <f>+IFERROR(E625,1936.27/D625)*PaperPulpPrice[[#This Row],[Paper Pulp Price]]</f>
        <v>260.94799</v>
      </c>
      <c r="D625" t="e">
        <f>+VLOOKUP(PaperPulpPrice[[#This Row],[DATE]],USD_serie_storica_mensileLit[#All],2,FALSE)</f>
        <v>#N/A</v>
      </c>
      <c r="E625">
        <f>+VLOOKUP(PaperPulpPrice[[#This Row],[DATE]],USD_serie_storica_mensile[#All],2,FALSE)</f>
        <v>1.3067</v>
      </c>
    </row>
    <row r="626" spans="1:5" x14ac:dyDescent="0.35">
      <c r="A626" s="1">
        <v>40452</v>
      </c>
      <c r="B626">
        <v>196</v>
      </c>
      <c r="C626">
        <f>+IFERROR(E626,1936.27/D626)*PaperPulpPrice[[#This Row],[Paper Pulp Price]]</f>
        <v>272.39688000000001</v>
      </c>
      <c r="D626" t="e">
        <f>+VLOOKUP(PaperPulpPrice[[#This Row],[DATE]],USD_serie_storica_mensileLit[#All],2,FALSE)</f>
        <v>#N/A</v>
      </c>
      <c r="E626">
        <f>+VLOOKUP(PaperPulpPrice[[#This Row],[DATE]],USD_serie_storica_mensile[#All],2,FALSE)</f>
        <v>1.38978</v>
      </c>
    </row>
    <row r="627" spans="1:5" x14ac:dyDescent="0.35">
      <c r="A627" s="1">
        <v>40483</v>
      </c>
      <c r="B627">
        <v>194</v>
      </c>
      <c r="C627">
        <f>+IFERROR(E627,1936.27/D627)*PaperPulpPrice[[#This Row],[Paper Pulp Price]]</f>
        <v>265.02340000000004</v>
      </c>
      <c r="D627" t="e">
        <f>+VLOOKUP(PaperPulpPrice[[#This Row],[DATE]],USD_serie_storica_mensileLit[#All],2,FALSE)</f>
        <v>#N/A</v>
      </c>
      <c r="E627">
        <f>+VLOOKUP(PaperPulpPrice[[#This Row],[DATE]],USD_serie_storica_mensile[#All],2,FALSE)</f>
        <v>1.3661000000000001</v>
      </c>
    </row>
    <row r="628" spans="1:5" x14ac:dyDescent="0.35">
      <c r="A628" s="1">
        <v>40513</v>
      </c>
      <c r="B628">
        <v>194.6</v>
      </c>
      <c r="C628">
        <f>+IFERROR(E628,1936.27/D628)*PaperPulpPrice[[#This Row],[Paper Pulp Price]]</f>
        <v>257.26314599999995</v>
      </c>
      <c r="D628" t="e">
        <f>+VLOOKUP(PaperPulpPrice[[#This Row],[DATE]],USD_serie_storica_mensileLit[#All],2,FALSE)</f>
        <v>#N/A</v>
      </c>
      <c r="E628">
        <f>+VLOOKUP(PaperPulpPrice[[#This Row],[DATE]],USD_serie_storica_mensile[#All],2,FALSE)</f>
        <v>1.3220099999999999</v>
      </c>
    </row>
    <row r="629" spans="1:5" x14ac:dyDescent="0.35">
      <c r="A629" s="1">
        <v>40544</v>
      </c>
      <c r="B629">
        <v>194.4</v>
      </c>
      <c r="C629">
        <f>+IFERROR(E629,1936.27/D629)*PaperPulpPrice[[#This Row],[Paper Pulp Price]]</f>
        <v>259.71256800000003</v>
      </c>
      <c r="D629" t="e">
        <f>+VLOOKUP(PaperPulpPrice[[#This Row],[DATE]],USD_serie_storica_mensileLit[#All],2,FALSE)</f>
        <v>#N/A</v>
      </c>
      <c r="E629">
        <f>+VLOOKUP(PaperPulpPrice[[#This Row],[DATE]],USD_serie_storica_mensile[#All],2,FALSE)</f>
        <v>1.3359700000000001</v>
      </c>
    </row>
    <row r="630" spans="1:5" x14ac:dyDescent="0.35">
      <c r="A630" s="1">
        <v>40575</v>
      </c>
      <c r="B630">
        <v>195</v>
      </c>
      <c r="C630">
        <f>+IFERROR(E630,1936.27/D630)*PaperPulpPrice[[#This Row],[Paper Pulp Price]]</f>
        <v>266.15550000000002</v>
      </c>
      <c r="D630" t="e">
        <f>+VLOOKUP(PaperPulpPrice[[#This Row],[DATE]],USD_serie_storica_mensileLit[#All],2,FALSE)</f>
        <v>#N/A</v>
      </c>
      <c r="E630">
        <f>+VLOOKUP(PaperPulpPrice[[#This Row],[DATE]],USD_serie_storica_mensile[#All],2,FALSE)</f>
        <v>1.3649</v>
      </c>
    </row>
    <row r="631" spans="1:5" x14ac:dyDescent="0.35">
      <c r="A631" s="1">
        <v>40603</v>
      </c>
      <c r="B631">
        <v>197</v>
      </c>
      <c r="C631">
        <f>+IFERROR(E631,1936.27/D631)*PaperPulpPrice[[#This Row],[Paper Pulp Price]]</f>
        <v>275.78424000000001</v>
      </c>
      <c r="D631" t="e">
        <f>+VLOOKUP(PaperPulpPrice[[#This Row],[DATE]],USD_serie_storica_mensileLit[#All],2,FALSE)</f>
        <v>#N/A</v>
      </c>
      <c r="E631">
        <f>+VLOOKUP(PaperPulpPrice[[#This Row],[DATE]],USD_serie_storica_mensile[#All],2,FALSE)</f>
        <v>1.3999200000000001</v>
      </c>
    </row>
    <row r="632" spans="1:5" x14ac:dyDescent="0.35">
      <c r="A632" s="1">
        <v>40634</v>
      </c>
      <c r="B632">
        <v>197.6</v>
      </c>
      <c r="C632">
        <f>+IFERROR(E632,1936.27/D632)*PaperPulpPrice[[#This Row],[Paper Pulp Price]]</f>
        <v>285.36996799999997</v>
      </c>
      <c r="D632" t="e">
        <f>+VLOOKUP(PaperPulpPrice[[#This Row],[DATE]],USD_serie_storica_mensileLit[#All],2,FALSE)</f>
        <v>#N/A</v>
      </c>
      <c r="E632">
        <f>+VLOOKUP(PaperPulpPrice[[#This Row],[DATE]],USD_serie_storica_mensile[#All],2,FALSE)</f>
        <v>1.44418</v>
      </c>
    </row>
    <row r="633" spans="1:5" x14ac:dyDescent="0.35">
      <c r="A633" s="1">
        <v>40664</v>
      </c>
      <c r="B633">
        <v>198.6</v>
      </c>
      <c r="C633">
        <f>+IFERROR(E633,1936.27/D633)*PaperPulpPrice[[#This Row],[Paper Pulp Price]]</f>
        <v>284.96319599999998</v>
      </c>
      <c r="D633" t="e">
        <f>+VLOOKUP(PaperPulpPrice[[#This Row],[DATE]],USD_serie_storica_mensileLit[#All],2,FALSE)</f>
        <v>#N/A</v>
      </c>
      <c r="E633">
        <f>+VLOOKUP(PaperPulpPrice[[#This Row],[DATE]],USD_serie_storica_mensile[#All],2,FALSE)</f>
        <v>1.43486</v>
      </c>
    </row>
    <row r="634" spans="1:5" x14ac:dyDescent="0.35">
      <c r="A634" s="1">
        <v>40695</v>
      </c>
      <c r="B634">
        <v>198.7</v>
      </c>
      <c r="C634">
        <f>+IFERROR(E634,1936.27/D634)*PaperPulpPrice[[#This Row],[Paper Pulp Price]]</f>
        <v>285.89750799999996</v>
      </c>
      <c r="D634" t="e">
        <f>+VLOOKUP(PaperPulpPrice[[#This Row],[DATE]],USD_serie_storica_mensileLit[#All],2,FALSE)</f>
        <v>#N/A</v>
      </c>
      <c r="E634">
        <f>+VLOOKUP(PaperPulpPrice[[#This Row],[DATE]],USD_serie_storica_mensile[#All],2,FALSE)</f>
        <v>1.4388399999999999</v>
      </c>
    </row>
    <row r="635" spans="1:5" x14ac:dyDescent="0.35">
      <c r="A635" s="1">
        <v>40725</v>
      </c>
      <c r="B635">
        <v>200.3</v>
      </c>
      <c r="C635">
        <f>+IFERROR(E635,1936.27/D635)*PaperPulpPrice[[#This Row],[Paper Pulp Price]]</f>
        <v>285.71392900000001</v>
      </c>
      <c r="D635" t="e">
        <f>+VLOOKUP(PaperPulpPrice[[#This Row],[DATE]],USD_serie_storica_mensileLit[#All],2,FALSE)</f>
        <v>#N/A</v>
      </c>
      <c r="E635">
        <f>+VLOOKUP(PaperPulpPrice[[#This Row],[DATE]],USD_serie_storica_mensile[#All],2,FALSE)</f>
        <v>1.4264300000000001</v>
      </c>
    </row>
    <row r="636" spans="1:5" x14ac:dyDescent="0.35">
      <c r="A636" s="1">
        <v>40756</v>
      </c>
      <c r="B636">
        <v>199</v>
      </c>
      <c r="C636">
        <f>+IFERROR(E636,1936.27/D636)*PaperPulpPrice[[#This Row],[Paper Pulp Price]]</f>
        <v>285.42968000000002</v>
      </c>
      <c r="D636" t="e">
        <f>+VLOOKUP(PaperPulpPrice[[#This Row],[DATE]],USD_serie_storica_mensileLit[#All],2,FALSE)</f>
        <v>#N/A</v>
      </c>
      <c r="E636">
        <f>+VLOOKUP(PaperPulpPrice[[#This Row],[DATE]],USD_serie_storica_mensile[#All],2,FALSE)</f>
        <v>1.43432</v>
      </c>
    </row>
    <row r="637" spans="1:5" x14ac:dyDescent="0.35">
      <c r="A637" s="1">
        <v>40787</v>
      </c>
      <c r="B637">
        <v>195.2</v>
      </c>
      <c r="C637">
        <f>+IFERROR(E637,1936.27/D637)*PaperPulpPrice[[#This Row],[Paper Pulp Price]]</f>
        <v>268.79039999999998</v>
      </c>
      <c r="D637" t="e">
        <f>+VLOOKUP(PaperPulpPrice[[#This Row],[DATE]],USD_serie_storica_mensileLit[#All],2,FALSE)</f>
        <v>#N/A</v>
      </c>
      <c r="E637">
        <f>+VLOOKUP(PaperPulpPrice[[#This Row],[DATE]],USD_serie_storica_mensile[#All],2,FALSE)</f>
        <v>1.377</v>
      </c>
    </row>
    <row r="638" spans="1:5" x14ac:dyDescent="0.35">
      <c r="A638" s="1">
        <v>40817</v>
      </c>
      <c r="B638">
        <v>192.1</v>
      </c>
      <c r="C638">
        <f>+IFERROR(E638,1936.27/D638)*PaperPulpPrice[[#This Row],[Paper Pulp Price]]</f>
        <v>263.298023</v>
      </c>
      <c r="D638" t="e">
        <f>+VLOOKUP(PaperPulpPrice[[#This Row],[DATE]],USD_serie_storica_mensileLit[#All],2,FALSE)</f>
        <v>#N/A</v>
      </c>
      <c r="E638">
        <f>+VLOOKUP(PaperPulpPrice[[#This Row],[DATE]],USD_serie_storica_mensile[#All],2,FALSE)</f>
        <v>1.37063</v>
      </c>
    </row>
    <row r="639" spans="1:5" x14ac:dyDescent="0.35">
      <c r="A639" s="1">
        <v>40848</v>
      </c>
      <c r="B639">
        <v>187.9</v>
      </c>
      <c r="C639">
        <f>+IFERROR(E639,1936.27/D639)*PaperPulpPrice[[#This Row],[Paper Pulp Price]]</f>
        <v>254.711603</v>
      </c>
      <c r="D639" t="e">
        <f>+VLOOKUP(PaperPulpPrice[[#This Row],[DATE]],USD_serie_storica_mensileLit[#All],2,FALSE)</f>
        <v>#N/A</v>
      </c>
      <c r="E639">
        <f>+VLOOKUP(PaperPulpPrice[[#This Row],[DATE]],USD_serie_storica_mensile[#All],2,FALSE)</f>
        <v>1.3555699999999999</v>
      </c>
    </row>
    <row r="640" spans="1:5" x14ac:dyDescent="0.35">
      <c r="A640" s="1">
        <v>40878</v>
      </c>
      <c r="B640">
        <v>182.1</v>
      </c>
      <c r="C640">
        <f>+IFERROR(E640,1936.27/D640)*PaperPulpPrice[[#This Row],[Paper Pulp Price]]</f>
        <v>239.98958999999999</v>
      </c>
      <c r="D640" t="e">
        <f>+VLOOKUP(PaperPulpPrice[[#This Row],[DATE]],USD_serie_storica_mensileLit[#All],2,FALSE)</f>
        <v>#N/A</v>
      </c>
      <c r="E640">
        <f>+VLOOKUP(PaperPulpPrice[[#This Row],[DATE]],USD_serie_storica_mensile[#All],2,FALSE)</f>
        <v>1.3179000000000001</v>
      </c>
    </row>
    <row r="641" spans="1:5" x14ac:dyDescent="0.35">
      <c r="A641" s="1">
        <v>40909</v>
      </c>
      <c r="B641">
        <v>185.5</v>
      </c>
      <c r="C641">
        <f>+IFERROR(E641,1936.27/D641)*PaperPulpPrice[[#This Row],[Paper Pulp Price]]</f>
        <v>239.38589499999998</v>
      </c>
      <c r="D641" t="e">
        <f>+VLOOKUP(PaperPulpPrice[[#This Row],[DATE]],USD_serie_storica_mensileLit[#All],2,FALSE)</f>
        <v>#N/A</v>
      </c>
      <c r="E641">
        <f>+VLOOKUP(PaperPulpPrice[[#This Row],[DATE]],USD_serie_storica_mensile[#All],2,FALSE)</f>
        <v>1.2904899999999999</v>
      </c>
    </row>
    <row r="642" spans="1:5" x14ac:dyDescent="0.35">
      <c r="A642" s="1">
        <v>40940</v>
      </c>
      <c r="B642">
        <v>187.3</v>
      </c>
      <c r="C642">
        <f>+IFERROR(E642,1936.27/D642)*PaperPulpPrice[[#This Row],[Paper Pulp Price]]</f>
        <v>247.68739300000004</v>
      </c>
      <c r="D642" t="e">
        <f>+VLOOKUP(PaperPulpPrice[[#This Row],[DATE]],USD_serie_storica_mensileLit[#All],2,FALSE)</f>
        <v>#N/A</v>
      </c>
      <c r="E642">
        <f>+VLOOKUP(PaperPulpPrice[[#This Row],[DATE]],USD_serie_storica_mensile[#All],2,FALSE)</f>
        <v>1.3224100000000001</v>
      </c>
    </row>
    <row r="643" spans="1:5" x14ac:dyDescent="0.35">
      <c r="A643" s="1">
        <v>40969</v>
      </c>
      <c r="B643">
        <v>186.4</v>
      </c>
      <c r="C643">
        <f>+IFERROR(E643,1936.27/D643)*PaperPulpPrice[[#This Row],[Paper Pulp Price]]</f>
        <v>246.06664000000001</v>
      </c>
      <c r="D643" t="e">
        <f>+VLOOKUP(PaperPulpPrice[[#This Row],[DATE]],USD_serie_storica_mensileLit[#All],2,FALSE)</f>
        <v>#N/A</v>
      </c>
      <c r="E643">
        <f>+VLOOKUP(PaperPulpPrice[[#This Row],[DATE]],USD_serie_storica_mensile[#All],2,FALSE)</f>
        <v>1.3201000000000001</v>
      </c>
    </row>
    <row r="644" spans="1:5" x14ac:dyDescent="0.35">
      <c r="A644" s="1">
        <v>41000</v>
      </c>
      <c r="B644">
        <v>186.6</v>
      </c>
      <c r="C644">
        <f>+IFERROR(E644,1936.27/D644)*PaperPulpPrice[[#This Row],[Paper Pulp Price]]</f>
        <v>245.59732199999999</v>
      </c>
      <c r="D644" t="e">
        <f>+VLOOKUP(PaperPulpPrice[[#This Row],[DATE]],USD_serie_storica_mensileLit[#All],2,FALSE)</f>
        <v>#N/A</v>
      </c>
      <c r="E644">
        <f>+VLOOKUP(PaperPulpPrice[[#This Row],[DATE]],USD_serie_storica_mensile[#All],2,FALSE)</f>
        <v>1.3161700000000001</v>
      </c>
    </row>
    <row r="645" spans="1:5" x14ac:dyDescent="0.35">
      <c r="A645" s="1">
        <v>41030</v>
      </c>
      <c r="B645">
        <v>186.1</v>
      </c>
      <c r="C645">
        <f>+IFERROR(E645,1936.27/D645)*PaperPulpPrice[[#This Row],[Paper Pulp Price]]</f>
        <v>238.001429</v>
      </c>
      <c r="D645" t="e">
        <f>+VLOOKUP(PaperPulpPrice[[#This Row],[DATE]],USD_serie_storica_mensileLit[#All],2,FALSE)</f>
        <v>#N/A</v>
      </c>
      <c r="E645">
        <f>+VLOOKUP(PaperPulpPrice[[#This Row],[DATE]],USD_serie_storica_mensile[#All],2,FALSE)</f>
        <v>1.2788900000000001</v>
      </c>
    </row>
    <row r="646" spans="1:5" x14ac:dyDescent="0.35">
      <c r="A646" s="1">
        <v>41061</v>
      </c>
      <c r="B646">
        <v>185.9</v>
      </c>
      <c r="C646">
        <f>+IFERROR(E646,1936.27/D646)*PaperPulpPrice[[#This Row],[Paper Pulp Price]]</f>
        <v>232.86391699999999</v>
      </c>
      <c r="D646" t="e">
        <f>+VLOOKUP(PaperPulpPrice[[#This Row],[DATE]],USD_serie_storica_mensileLit[#All],2,FALSE)</f>
        <v>#N/A</v>
      </c>
      <c r="E646">
        <f>+VLOOKUP(PaperPulpPrice[[#This Row],[DATE]],USD_serie_storica_mensile[#All],2,FALSE)</f>
        <v>1.2526299999999999</v>
      </c>
    </row>
    <row r="647" spans="1:5" x14ac:dyDescent="0.35">
      <c r="A647" s="1">
        <v>41091</v>
      </c>
      <c r="B647">
        <v>189.1</v>
      </c>
      <c r="C647">
        <f>+IFERROR(E647,1936.27/D647)*PaperPulpPrice[[#This Row],[Paper Pulp Price]]</f>
        <v>232.37553499999999</v>
      </c>
      <c r="D647" t="e">
        <f>+VLOOKUP(PaperPulpPrice[[#This Row],[DATE]],USD_serie_storica_mensileLit[#All],2,FALSE)</f>
        <v>#N/A</v>
      </c>
      <c r="E647">
        <f>+VLOOKUP(PaperPulpPrice[[#This Row],[DATE]],USD_serie_storica_mensile[#All],2,FALSE)</f>
        <v>1.22885</v>
      </c>
    </row>
    <row r="648" spans="1:5" x14ac:dyDescent="0.35">
      <c r="A648" s="1">
        <v>41122</v>
      </c>
      <c r="B648">
        <v>186.8</v>
      </c>
      <c r="C648">
        <f>+IFERROR(E648,1936.27/D648)*PaperPulpPrice[[#This Row],[Paper Pulp Price]]</f>
        <v>231.63200000000001</v>
      </c>
      <c r="D648" t="e">
        <f>+VLOOKUP(PaperPulpPrice[[#This Row],[DATE]],USD_serie_storica_mensileLit[#All],2,FALSE)</f>
        <v>#N/A</v>
      </c>
      <c r="E648">
        <f>+VLOOKUP(PaperPulpPrice[[#This Row],[DATE]],USD_serie_storica_mensile[#All],2,FALSE)</f>
        <v>1.24</v>
      </c>
    </row>
    <row r="649" spans="1:5" x14ac:dyDescent="0.35">
      <c r="A649" s="1">
        <v>41153</v>
      </c>
      <c r="B649">
        <v>186.2</v>
      </c>
      <c r="C649">
        <f>+IFERROR(E649,1936.27/D649)*PaperPulpPrice[[#This Row],[Paper Pulp Price]]</f>
        <v>239.37313399999999</v>
      </c>
      <c r="D649" t="e">
        <f>+VLOOKUP(PaperPulpPrice[[#This Row],[DATE]],USD_serie_storica_mensileLit[#All],2,FALSE)</f>
        <v>#N/A</v>
      </c>
      <c r="E649">
        <f>+VLOOKUP(PaperPulpPrice[[#This Row],[DATE]],USD_serie_storica_mensile[#All],2,FALSE)</f>
        <v>1.2855700000000001</v>
      </c>
    </row>
    <row r="650" spans="1:5" x14ac:dyDescent="0.35">
      <c r="A650" s="1">
        <v>41183</v>
      </c>
      <c r="B650">
        <v>185.3</v>
      </c>
      <c r="C650">
        <f>+IFERROR(E650,1936.27/D650)*PaperPulpPrice[[#This Row],[Paper Pulp Price]]</f>
        <v>240.41192600000002</v>
      </c>
      <c r="D650" t="e">
        <f>+VLOOKUP(PaperPulpPrice[[#This Row],[DATE]],USD_serie_storica_mensileLit[#All],2,FALSE)</f>
        <v>#N/A</v>
      </c>
      <c r="E650">
        <f>+VLOOKUP(PaperPulpPrice[[#This Row],[DATE]],USD_serie_storica_mensile[#All],2,FALSE)</f>
        <v>1.29742</v>
      </c>
    </row>
    <row r="651" spans="1:5" x14ac:dyDescent="0.35">
      <c r="A651" s="1">
        <v>41214</v>
      </c>
      <c r="B651">
        <v>181.6</v>
      </c>
      <c r="C651">
        <f>+IFERROR(E651,1936.27/D651)*PaperPulpPrice[[#This Row],[Paper Pulp Price]]</f>
        <v>232.951032</v>
      </c>
      <c r="D651" t="e">
        <f>+VLOOKUP(PaperPulpPrice[[#This Row],[DATE]],USD_serie_storica_mensileLit[#All],2,FALSE)</f>
        <v>#N/A</v>
      </c>
      <c r="E651">
        <f>+VLOOKUP(PaperPulpPrice[[#This Row],[DATE]],USD_serie_storica_mensile[#All],2,FALSE)</f>
        <v>1.28277</v>
      </c>
    </row>
    <row r="652" spans="1:5" x14ac:dyDescent="0.35">
      <c r="A652" s="1">
        <v>41244</v>
      </c>
      <c r="B652">
        <v>183.5</v>
      </c>
      <c r="C652">
        <f>+IFERROR(E652,1936.27/D652)*PaperPulpPrice[[#This Row],[Paper Pulp Price]]</f>
        <v>240.74099000000001</v>
      </c>
      <c r="D652" t="e">
        <f>+VLOOKUP(PaperPulpPrice[[#This Row],[DATE]],USD_serie_storica_mensileLit[#All],2,FALSE)</f>
        <v>#N/A</v>
      </c>
      <c r="E652">
        <f>+VLOOKUP(PaperPulpPrice[[#This Row],[DATE]],USD_serie_storica_mensile[#All],2,FALSE)</f>
        <v>1.3119400000000001</v>
      </c>
    </row>
    <row r="653" spans="1:5" x14ac:dyDescent="0.35">
      <c r="A653" s="1">
        <v>41275</v>
      </c>
      <c r="B653">
        <v>180</v>
      </c>
      <c r="C653">
        <f>+IFERROR(E653,1936.27/D653)*PaperPulpPrice[[#This Row],[Paper Pulp Price]]</f>
        <v>239.184</v>
      </c>
      <c r="D653" t="e">
        <f>+VLOOKUP(PaperPulpPrice[[#This Row],[DATE]],USD_serie_storica_mensileLit[#All],2,FALSE)</f>
        <v>#N/A</v>
      </c>
      <c r="E653">
        <f>+VLOOKUP(PaperPulpPrice[[#This Row],[DATE]],USD_serie_storica_mensile[#All],2,FALSE)</f>
        <v>1.3288</v>
      </c>
    </row>
    <row r="654" spans="1:5" x14ac:dyDescent="0.35">
      <c r="A654" s="1">
        <v>41306</v>
      </c>
      <c r="B654">
        <v>178.7</v>
      </c>
      <c r="C654">
        <f>+IFERROR(E654,1936.27/D654)*PaperPulpPrice[[#This Row],[Paper Pulp Price]]</f>
        <v>238.72711699999996</v>
      </c>
      <c r="D654" t="e">
        <f>+VLOOKUP(PaperPulpPrice[[#This Row],[DATE]],USD_serie_storica_mensileLit[#All],2,FALSE)</f>
        <v>#N/A</v>
      </c>
      <c r="E654">
        <f>+VLOOKUP(PaperPulpPrice[[#This Row],[DATE]],USD_serie_storica_mensile[#All],2,FALSE)</f>
        <v>1.3359099999999999</v>
      </c>
    </row>
    <row r="655" spans="1:5" x14ac:dyDescent="0.35">
      <c r="A655" s="1">
        <v>41334</v>
      </c>
      <c r="B655">
        <v>179.8</v>
      </c>
      <c r="C655">
        <f>+IFERROR(E655,1936.27/D655)*PaperPulpPrice[[#This Row],[Paper Pulp Price]]</f>
        <v>233.08552800000001</v>
      </c>
      <c r="D655" t="e">
        <f>+VLOOKUP(PaperPulpPrice[[#This Row],[DATE]],USD_serie_storica_mensileLit[#All],2,FALSE)</f>
        <v>#N/A</v>
      </c>
      <c r="E655">
        <f>+VLOOKUP(PaperPulpPrice[[#This Row],[DATE]],USD_serie_storica_mensile[#All],2,FALSE)</f>
        <v>1.29636</v>
      </c>
    </row>
    <row r="656" spans="1:5" x14ac:dyDescent="0.35">
      <c r="A656" s="1">
        <v>41365</v>
      </c>
      <c r="B656">
        <v>179.9</v>
      </c>
      <c r="C656">
        <f>+IFERROR(E656,1936.27/D656)*PaperPulpPrice[[#This Row],[Paper Pulp Price]]</f>
        <v>234.33774</v>
      </c>
      <c r="D656" t="e">
        <f>+VLOOKUP(PaperPulpPrice[[#This Row],[DATE]],USD_serie_storica_mensileLit[#All],2,FALSE)</f>
        <v>#N/A</v>
      </c>
      <c r="E656">
        <f>+VLOOKUP(PaperPulpPrice[[#This Row],[DATE]],USD_serie_storica_mensile[#All],2,FALSE)</f>
        <v>1.3026</v>
      </c>
    </row>
    <row r="657" spans="1:5" x14ac:dyDescent="0.35">
      <c r="A657" s="1">
        <v>41395</v>
      </c>
      <c r="B657">
        <v>179.2</v>
      </c>
      <c r="C657">
        <f>+IFERROR(E657,1936.27/D657)*PaperPulpPrice[[#This Row],[Paper Pulp Price]]</f>
        <v>232.63744</v>
      </c>
      <c r="D657" t="e">
        <f>+VLOOKUP(PaperPulpPrice[[#This Row],[DATE]],USD_serie_storica_mensileLit[#All],2,FALSE)</f>
        <v>#N/A</v>
      </c>
      <c r="E657">
        <f>+VLOOKUP(PaperPulpPrice[[#This Row],[DATE]],USD_serie_storica_mensile[#All],2,FALSE)</f>
        <v>1.2982</v>
      </c>
    </row>
    <row r="658" spans="1:5" x14ac:dyDescent="0.35">
      <c r="A658" s="1">
        <v>41426</v>
      </c>
      <c r="B658">
        <v>181.7</v>
      </c>
      <c r="C658">
        <f>+IFERROR(E658,1936.27/D658)*PaperPulpPrice[[#This Row],[Paper Pulp Price]]</f>
        <v>239.64049599999998</v>
      </c>
      <c r="D658" t="e">
        <f>+VLOOKUP(PaperPulpPrice[[#This Row],[DATE]],USD_serie_storica_mensileLit[#All],2,FALSE)</f>
        <v>#N/A</v>
      </c>
      <c r="E658">
        <f>+VLOOKUP(PaperPulpPrice[[#This Row],[DATE]],USD_serie_storica_mensile[#All],2,FALSE)</f>
        <v>1.3188800000000001</v>
      </c>
    </row>
    <row r="659" spans="1:5" x14ac:dyDescent="0.35">
      <c r="A659" s="1">
        <v>41456</v>
      </c>
      <c r="B659">
        <v>180.7</v>
      </c>
      <c r="C659">
        <f>+IFERROR(E659,1936.27/D659)*PaperPulpPrice[[#This Row],[Paper Pulp Price]]</f>
        <v>236.35740699999997</v>
      </c>
      <c r="D659" t="e">
        <f>+VLOOKUP(PaperPulpPrice[[#This Row],[DATE]],USD_serie_storica_mensileLit[#All],2,FALSE)</f>
        <v>#N/A</v>
      </c>
      <c r="E659">
        <f>+VLOOKUP(PaperPulpPrice[[#This Row],[DATE]],USD_serie_storica_mensile[#All],2,FALSE)</f>
        <v>1.3080099999999999</v>
      </c>
    </row>
    <row r="660" spans="1:5" x14ac:dyDescent="0.35">
      <c r="A660" s="1">
        <v>41487</v>
      </c>
      <c r="B660">
        <v>181.4</v>
      </c>
      <c r="C660">
        <f>+IFERROR(E660,1936.27/D660)*PaperPulpPrice[[#This Row],[Paper Pulp Price]]</f>
        <v>241.43433000000002</v>
      </c>
      <c r="D660" t="e">
        <f>+VLOOKUP(PaperPulpPrice[[#This Row],[DATE]],USD_serie_storica_mensileLit[#All],2,FALSE)</f>
        <v>#N/A</v>
      </c>
      <c r="E660">
        <f>+VLOOKUP(PaperPulpPrice[[#This Row],[DATE]],USD_serie_storica_mensile[#All],2,FALSE)</f>
        <v>1.3309500000000001</v>
      </c>
    </row>
    <row r="661" spans="1:5" x14ac:dyDescent="0.35">
      <c r="A661" s="1">
        <v>41518</v>
      </c>
      <c r="B661">
        <v>181.6</v>
      </c>
      <c r="C661">
        <f>+IFERROR(E661,1936.27/D661)*PaperPulpPrice[[#This Row],[Paper Pulp Price]]</f>
        <v>242.39786399999997</v>
      </c>
      <c r="D661" t="e">
        <f>+VLOOKUP(PaperPulpPrice[[#This Row],[DATE]],USD_serie_storica_mensileLit[#All],2,FALSE)</f>
        <v>#N/A</v>
      </c>
      <c r="E661">
        <f>+VLOOKUP(PaperPulpPrice[[#This Row],[DATE]],USD_serie_storica_mensile[#All],2,FALSE)</f>
        <v>1.3347899999999999</v>
      </c>
    </row>
    <row r="662" spans="1:5" x14ac:dyDescent="0.35">
      <c r="A662" s="1">
        <v>41548</v>
      </c>
      <c r="B662">
        <v>181.6</v>
      </c>
      <c r="C662">
        <f>+IFERROR(E662,1936.27/D662)*PaperPulpPrice[[#This Row],[Paper Pulp Price]]</f>
        <v>247.61159999999998</v>
      </c>
      <c r="D662" t="e">
        <f>+VLOOKUP(PaperPulpPrice[[#This Row],[DATE]],USD_serie_storica_mensileLit[#All],2,FALSE)</f>
        <v>#N/A</v>
      </c>
      <c r="E662">
        <f>+VLOOKUP(PaperPulpPrice[[#This Row],[DATE]],USD_serie_storica_mensile[#All],2,FALSE)</f>
        <v>1.3634999999999999</v>
      </c>
    </row>
    <row r="663" spans="1:5" x14ac:dyDescent="0.35">
      <c r="A663" s="1">
        <v>41579</v>
      </c>
      <c r="B663">
        <v>181.1</v>
      </c>
      <c r="C663">
        <f>+IFERROR(E663,1936.27/D663)*PaperPulpPrice[[#This Row],[Paper Pulp Price]]</f>
        <v>244.35641900000002</v>
      </c>
      <c r="D663" t="e">
        <f>+VLOOKUP(PaperPulpPrice[[#This Row],[DATE]],USD_serie_storica_mensileLit[#All],2,FALSE)</f>
        <v>#N/A</v>
      </c>
      <c r="E663">
        <f>+VLOOKUP(PaperPulpPrice[[#This Row],[DATE]],USD_serie_storica_mensile[#All],2,FALSE)</f>
        <v>1.3492900000000001</v>
      </c>
    </row>
    <row r="664" spans="1:5" x14ac:dyDescent="0.35">
      <c r="A664" s="1">
        <v>41609</v>
      </c>
      <c r="B664">
        <v>183.2</v>
      </c>
      <c r="C664">
        <f>+IFERROR(E664,1936.27/D664)*PaperPulpPrice[[#This Row],[Paper Pulp Price]]</f>
        <v>251.04995199999999</v>
      </c>
      <c r="D664" t="e">
        <f>+VLOOKUP(PaperPulpPrice[[#This Row],[DATE]],USD_serie_storica_mensileLit[#All],2,FALSE)</f>
        <v>#N/A</v>
      </c>
      <c r="E664">
        <f>+VLOOKUP(PaperPulpPrice[[#This Row],[DATE]],USD_serie_storica_mensile[#All],2,FALSE)</f>
        <v>1.37036</v>
      </c>
    </row>
    <row r="665" spans="1:5" x14ac:dyDescent="0.35">
      <c r="A665" s="1">
        <v>41640</v>
      </c>
      <c r="B665">
        <v>180.9</v>
      </c>
      <c r="C665">
        <f>+IFERROR(E665,1936.27/D665)*PaperPulpPrice[[#This Row],[Paper Pulp Price]]</f>
        <v>246.208518</v>
      </c>
      <c r="D665" t="e">
        <f>+VLOOKUP(PaperPulpPrice[[#This Row],[DATE]],USD_serie_storica_mensileLit[#All],2,FALSE)</f>
        <v>#N/A</v>
      </c>
      <c r="E665">
        <f>+VLOOKUP(PaperPulpPrice[[#This Row],[DATE]],USD_serie_storica_mensile[#All],2,FALSE)</f>
        <v>1.3610199999999999</v>
      </c>
    </row>
    <row r="666" spans="1:5" x14ac:dyDescent="0.35">
      <c r="A666" s="1">
        <v>41671</v>
      </c>
      <c r="B666">
        <v>181.7</v>
      </c>
      <c r="C666">
        <f>+IFERROR(E666,1936.27/D666)*PaperPulpPrice[[#This Row],[Paper Pulp Price]]</f>
        <v>248.17494499999998</v>
      </c>
      <c r="D666" t="e">
        <f>+VLOOKUP(PaperPulpPrice[[#This Row],[DATE]],USD_serie_storica_mensileLit[#All],2,FALSE)</f>
        <v>#N/A</v>
      </c>
      <c r="E666">
        <f>+VLOOKUP(PaperPulpPrice[[#This Row],[DATE]],USD_serie_storica_mensile[#All],2,FALSE)</f>
        <v>1.36585</v>
      </c>
    </row>
    <row r="667" spans="1:5" x14ac:dyDescent="0.35">
      <c r="A667" s="1">
        <v>41699</v>
      </c>
      <c r="B667">
        <v>181.7</v>
      </c>
      <c r="C667">
        <f>+IFERROR(E667,1936.27/D667)*PaperPulpPrice[[#This Row],[Paper Pulp Price]]</f>
        <v>251.15482499999999</v>
      </c>
      <c r="D667" t="e">
        <f>+VLOOKUP(PaperPulpPrice[[#This Row],[DATE]],USD_serie_storica_mensileLit[#All],2,FALSE)</f>
        <v>#N/A</v>
      </c>
      <c r="E667">
        <f>+VLOOKUP(PaperPulpPrice[[#This Row],[DATE]],USD_serie_storica_mensile[#All],2,FALSE)</f>
        <v>1.38225</v>
      </c>
    </row>
    <row r="668" spans="1:5" x14ac:dyDescent="0.35">
      <c r="A668" s="1">
        <v>41730</v>
      </c>
      <c r="B668">
        <v>183.3</v>
      </c>
      <c r="C668">
        <f>+IFERROR(E668,1936.27/D668)*PaperPulpPrice[[#This Row],[Paper Pulp Price]]</f>
        <v>253.18312500000002</v>
      </c>
      <c r="D668" t="e">
        <f>+VLOOKUP(PaperPulpPrice[[#This Row],[DATE]],USD_serie_storica_mensileLit[#All],2,FALSE)</f>
        <v>#N/A</v>
      </c>
      <c r="E668">
        <f>+VLOOKUP(PaperPulpPrice[[#This Row],[DATE]],USD_serie_storica_mensile[#All],2,FALSE)</f>
        <v>1.3812500000000001</v>
      </c>
    </row>
    <row r="669" spans="1:5" x14ac:dyDescent="0.35">
      <c r="A669" s="1">
        <v>41760</v>
      </c>
      <c r="B669">
        <v>186.8</v>
      </c>
      <c r="C669">
        <f>+IFERROR(E669,1936.27/D669)*PaperPulpPrice[[#This Row],[Paper Pulp Price]]</f>
        <v>256.51562800000005</v>
      </c>
      <c r="D669" t="e">
        <f>+VLOOKUP(PaperPulpPrice[[#This Row],[DATE]],USD_serie_storica_mensileLit[#All],2,FALSE)</f>
        <v>#N/A</v>
      </c>
      <c r="E669">
        <f>+VLOOKUP(PaperPulpPrice[[#This Row],[DATE]],USD_serie_storica_mensile[#All],2,FALSE)</f>
        <v>1.37321</v>
      </c>
    </row>
    <row r="670" spans="1:5" x14ac:dyDescent="0.35">
      <c r="A670" s="1">
        <v>41791</v>
      </c>
      <c r="B670">
        <v>189.5</v>
      </c>
      <c r="C670">
        <f>+IFERROR(E670,1936.27/D670)*PaperPulpPrice[[#This Row],[Paper Pulp Price]]</f>
        <v>257.57598000000002</v>
      </c>
      <c r="D670" t="e">
        <f>+VLOOKUP(PaperPulpPrice[[#This Row],[DATE]],USD_serie_storica_mensileLit[#All],2,FALSE)</f>
        <v>#N/A</v>
      </c>
      <c r="E670">
        <f>+VLOOKUP(PaperPulpPrice[[#This Row],[DATE]],USD_serie_storica_mensile[#All],2,FALSE)</f>
        <v>1.35924</v>
      </c>
    </row>
    <row r="671" spans="1:5" x14ac:dyDescent="0.35">
      <c r="A671" s="1">
        <v>41821</v>
      </c>
      <c r="B671">
        <v>188.6</v>
      </c>
      <c r="C671">
        <f>+IFERROR(E671,1936.27/D671)*PaperPulpPrice[[#This Row],[Paper Pulp Price]]</f>
        <v>255.349312</v>
      </c>
      <c r="D671" t="e">
        <f>+VLOOKUP(PaperPulpPrice[[#This Row],[DATE]],USD_serie_storica_mensileLit[#All],2,FALSE)</f>
        <v>#N/A</v>
      </c>
      <c r="E671">
        <f>+VLOOKUP(PaperPulpPrice[[#This Row],[DATE]],USD_serie_storica_mensile[#All],2,FALSE)</f>
        <v>1.35392</v>
      </c>
    </row>
    <row r="672" spans="1:5" x14ac:dyDescent="0.35">
      <c r="A672" s="1">
        <v>41852</v>
      </c>
      <c r="B672">
        <v>185.7</v>
      </c>
      <c r="C672">
        <f>+IFERROR(E672,1936.27/D672)*PaperPulpPrice[[#This Row],[Paper Pulp Price]]</f>
        <v>247.27997699999997</v>
      </c>
      <c r="D672" t="e">
        <f>+VLOOKUP(PaperPulpPrice[[#This Row],[DATE]],USD_serie_storica_mensileLit[#All],2,FALSE)</f>
        <v>#N/A</v>
      </c>
      <c r="E672">
        <f>+VLOOKUP(PaperPulpPrice[[#This Row],[DATE]],USD_serie_storica_mensile[#All],2,FALSE)</f>
        <v>1.33161</v>
      </c>
    </row>
    <row r="673" spans="1:5" x14ac:dyDescent="0.35">
      <c r="A673" s="1">
        <v>41883</v>
      </c>
      <c r="B673">
        <v>184.4</v>
      </c>
      <c r="C673">
        <f>+IFERROR(E673,1936.27/D673)*PaperPulpPrice[[#This Row],[Paper Pulp Price]]</f>
        <v>237.90181600000003</v>
      </c>
      <c r="D673" t="e">
        <f>+VLOOKUP(PaperPulpPrice[[#This Row],[DATE]],USD_serie_storica_mensileLit[#All],2,FALSE)</f>
        <v>#N/A</v>
      </c>
      <c r="E673">
        <f>+VLOOKUP(PaperPulpPrice[[#This Row],[DATE]],USD_serie_storica_mensile[#All],2,FALSE)</f>
        <v>1.2901400000000001</v>
      </c>
    </row>
    <row r="674" spans="1:5" x14ac:dyDescent="0.35">
      <c r="A674" s="1">
        <v>41913</v>
      </c>
      <c r="B674">
        <v>178.5</v>
      </c>
      <c r="C674">
        <f>+IFERROR(E674,1936.27/D674)*PaperPulpPrice[[#This Row],[Paper Pulp Price]]</f>
        <v>226.20769499999997</v>
      </c>
      <c r="D674" t="e">
        <f>+VLOOKUP(PaperPulpPrice[[#This Row],[DATE]],USD_serie_storica_mensileLit[#All],2,FALSE)</f>
        <v>#N/A</v>
      </c>
      <c r="E674">
        <f>+VLOOKUP(PaperPulpPrice[[#This Row],[DATE]],USD_serie_storica_mensile[#All],2,FALSE)</f>
        <v>1.2672699999999999</v>
      </c>
    </row>
    <row r="675" spans="1:5" x14ac:dyDescent="0.35">
      <c r="A675" s="1">
        <v>41944</v>
      </c>
      <c r="B675">
        <v>183.9</v>
      </c>
      <c r="C675">
        <f>+IFERROR(E675,1936.27/D675)*PaperPulpPrice[[#This Row],[Paper Pulp Price]]</f>
        <v>229.36375800000002</v>
      </c>
      <c r="D675" t="e">
        <f>+VLOOKUP(PaperPulpPrice[[#This Row],[DATE]],USD_serie_storica_mensileLit[#All],2,FALSE)</f>
        <v>#N/A</v>
      </c>
      <c r="E675">
        <f>+VLOOKUP(PaperPulpPrice[[#This Row],[DATE]],USD_serie_storica_mensile[#All],2,FALSE)</f>
        <v>1.24722</v>
      </c>
    </row>
    <row r="676" spans="1:5" x14ac:dyDescent="0.35">
      <c r="A676" s="1">
        <v>41974</v>
      </c>
      <c r="B676">
        <v>179.6</v>
      </c>
      <c r="C676">
        <f>+IFERROR(E676,1936.27/D676)*PaperPulpPrice[[#This Row],[Paper Pulp Price]]</f>
        <v>221.47014799999999</v>
      </c>
      <c r="D676" t="e">
        <f>+VLOOKUP(PaperPulpPrice[[#This Row],[DATE]],USD_serie_storica_mensileLit[#All],2,FALSE)</f>
        <v>#N/A</v>
      </c>
      <c r="E676">
        <f>+VLOOKUP(PaperPulpPrice[[#This Row],[DATE]],USD_serie_storica_mensile[#All],2,FALSE)</f>
        <v>1.2331300000000001</v>
      </c>
    </row>
    <row r="677" spans="1:5" x14ac:dyDescent="0.35">
      <c r="A677" s="1">
        <v>42005</v>
      </c>
      <c r="B677">
        <v>178.9</v>
      </c>
      <c r="C677">
        <f>+IFERROR(E677,1936.27/D677)*PaperPulpPrice[[#This Row],[Paper Pulp Price]]</f>
        <v>207.90505700000003</v>
      </c>
      <c r="D677" t="e">
        <f>+VLOOKUP(PaperPulpPrice[[#This Row],[DATE]],USD_serie_storica_mensileLit[#All],2,FALSE)</f>
        <v>#N/A</v>
      </c>
      <c r="E677">
        <f>+VLOOKUP(PaperPulpPrice[[#This Row],[DATE]],USD_serie_storica_mensile[#All],2,FALSE)</f>
        <v>1.1621300000000001</v>
      </c>
    </row>
    <row r="678" spans="1:5" x14ac:dyDescent="0.35">
      <c r="A678" s="1">
        <v>42036</v>
      </c>
      <c r="B678">
        <v>184.3</v>
      </c>
      <c r="C678">
        <f>+IFERROR(E678,1936.27/D678)*PaperPulpPrice[[#This Row],[Paper Pulp Price]]</f>
        <v>209.17497100000003</v>
      </c>
      <c r="D678" t="e">
        <f>+VLOOKUP(PaperPulpPrice[[#This Row],[DATE]],USD_serie_storica_mensileLit[#All],2,FALSE)</f>
        <v>#N/A</v>
      </c>
      <c r="E678">
        <f>+VLOOKUP(PaperPulpPrice[[#This Row],[DATE]],USD_serie_storica_mensile[#All],2,FALSE)</f>
        <v>1.13497</v>
      </c>
    </row>
    <row r="679" spans="1:5" x14ac:dyDescent="0.35">
      <c r="A679" s="1">
        <v>42064</v>
      </c>
      <c r="B679">
        <v>184.2</v>
      </c>
      <c r="C679">
        <f>+IFERROR(E679,1936.27/D679)*PaperPulpPrice[[#This Row],[Paper Pulp Price]]</f>
        <v>199.63043399999998</v>
      </c>
      <c r="D679" t="e">
        <f>+VLOOKUP(PaperPulpPrice[[#This Row],[DATE]],USD_serie_storica_mensileLit[#All],2,FALSE)</f>
        <v>#N/A</v>
      </c>
      <c r="E679">
        <f>+VLOOKUP(PaperPulpPrice[[#This Row],[DATE]],USD_serie_storica_mensile[#All],2,FALSE)</f>
        <v>1.0837699999999999</v>
      </c>
    </row>
    <row r="680" spans="1:5" x14ac:dyDescent="0.35">
      <c r="A680" s="1">
        <v>42095</v>
      </c>
      <c r="B680">
        <v>183.4</v>
      </c>
      <c r="C680">
        <f>+IFERROR(E680,1936.27/D680)*PaperPulpPrice[[#This Row],[Paper Pulp Price]]</f>
        <v>197.692362</v>
      </c>
      <c r="D680" t="e">
        <f>+VLOOKUP(PaperPulpPrice[[#This Row],[DATE]],USD_serie_storica_mensileLit[#All],2,FALSE)</f>
        <v>#N/A</v>
      </c>
      <c r="E680">
        <f>+VLOOKUP(PaperPulpPrice[[#This Row],[DATE]],USD_serie_storica_mensile[#All],2,FALSE)</f>
        <v>1.0779300000000001</v>
      </c>
    </row>
    <row r="681" spans="1:5" x14ac:dyDescent="0.35">
      <c r="A681" s="1">
        <v>42125</v>
      </c>
      <c r="B681">
        <v>182.8</v>
      </c>
      <c r="C681">
        <f>+IFERROR(E681,1936.27/D681)*PaperPulpPrice[[#This Row],[Paper Pulp Price]]</f>
        <v>203.81468799999999</v>
      </c>
      <c r="D681" t="e">
        <f>+VLOOKUP(PaperPulpPrice[[#This Row],[DATE]],USD_serie_storica_mensileLit[#All],2,FALSE)</f>
        <v>#N/A</v>
      </c>
      <c r="E681">
        <f>+VLOOKUP(PaperPulpPrice[[#This Row],[DATE]],USD_serie_storica_mensile[#All],2,FALSE)</f>
        <v>1.11496</v>
      </c>
    </row>
    <row r="682" spans="1:5" x14ac:dyDescent="0.35">
      <c r="A682" s="1">
        <v>42156</v>
      </c>
      <c r="B682">
        <v>182.1</v>
      </c>
      <c r="C682">
        <f>+IFERROR(E682,1936.27/D682)*PaperPulpPrice[[#This Row],[Paper Pulp Price]]</f>
        <v>204.19237200000001</v>
      </c>
      <c r="D682" t="e">
        <f>+VLOOKUP(PaperPulpPrice[[#This Row],[DATE]],USD_serie_storica_mensileLit[#All],2,FALSE)</f>
        <v>#N/A</v>
      </c>
      <c r="E682">
        <f>+VLOOKUP(PaperPulpPrice[[#This Row],[DATE]],USD_serie_storica_mensile[#All],2,FALSE)</f>
        <v>1.1213200000000001</v>
      </c>
    </row>
    <row r="683" spans="1:5" x14ac:dyDescent="0.35">
      <c r="A683" s="1">
        <v>42186</v>
      </c>
      <c r="B683">
        <v>183.3</v>
      </c>
      <c r="C683">
        <f>+IFERROR(E683,1936.27/D683)*PaperPulpPrice[[#This Row],[Paper Pulp Price]]</f>
        <v>201.55301400000002</v>
      </c>
      <c r="D683" t="e">
        <f>+VLOOKUP(PaperPulpPrice[[#This Row],[DATE]],USD_serie_storica_mensileLit[#All],2,FALSE)</f>
        <v>#N/A</v>
      </c>
      <c r="E683">
        <f>+VLOOKUP(PaperPulpPrice[[#This Row],[DATE]],USD_serie_storica_mensile[#All],2,FALSE)</f>
        <v>1.09958</v>
      </c>
    </row>
    <row r="684" spans="1:5" x14ac:dyDescent="0.35">
      <c r="A684" s="1">
        <v>42217</v>
      </c>
      <c r="B684">
        <v>182.7</v>
      </c>
      <c r="C684">
        <f>+IFERROR(E684,1936.27/D684)*PaperPulpPrice[[#This Row],[Paper Pulp Price]]</f>
        <v>203.50952999999996</v>
      </c>
      <c r="D684" t="e">
        <f>+VLOOKUP(PaperPulpPrice[[#This Row],[DATE]],USD_serie_storica_mensileLit[#All],2,FALSE)</f>
        <v>#N/A</v>
      </c>
      <c r="E684">
        <f>+VLOOKUP(PaperPulpPrice[[#This Row],[DATE]],USD_serie_storica_mensile[#All],2,FALSE)</f>
        <v>1.1138999999999999</v>
      </c>
    </row>
    <row r="685" spans="1:5" x14ac:dyDescent="0.35">
      <c r="A685" s="1">
        <v>42248</v>
      </c>
      <c r="B685">
        <v>181.5</v>
      </c>
      <c r="C685">
        <f>+IFERROR(E685,1936.27/D685)*PaperPulpPrice[[#This Row],[Paper Pulp Price]]</f>
        <v>203.66478000000001</v>
      </c>
      <c r="D685" t="e">
        <f>+VLOOKUP(PaperPulpPrice[[#This Row],[DATE]],USD_serie_storica_mensileLit[#All],2,FALSE)</f>
        <v>#N/A</v>
      </c>
      <c r="E685">
        <f>+VLOOKUP(PaperPulpPrice[[#This Row],[DATE]],USD_serie_storica_mensile[#All],2,FALSE)</f>
        <v>1.12212</v>
      </c>
    </row>
    <row r="686" spans="1:5" x14ac:dyDescent="0.35">
      <c r="A686" s="1">
        <v>42278</v>
      </c>
      <c r="B686">
        <v>179.9</v>
      </c>
      <c r="C686">
        <f>+IFERROR(E686,1936.27/D686)*PaperPulpPrice[[#This Row],[Paper Pulp Price]]</f>
        <v>202.119449</v>
      </c>
      <c r="D686" t="e">
        <f>+VLOOKUP(PaperPulpPrice[[#This Row],[DATE]],USD_serie_storica_mensileLit[#All],2,FALSE)</f>
        <v>#N/A</v>
      </c>
      <c r="E686">
        <f>+VLOOKUP(PaperPulpPrice[[#This Row],[DATE]],USD_serie_storica_mensile[#All],2,FALSE)</f>
        <v>1.12351</v>
      </c>
    </row>
    <row r="687" spans="1:5" x14ac:dyDescent="0.35">
      <c r="A687" s="1">
        <v>42309</v>
      </c>
      <c r="B687">
        <v>178.4</v>
      </c>
      <c r="C687">
        <f>+IFERROR(E687,1936.27/D687)*PaperPulpPrice[[#This Row],[Paper Pulp Price]]</f>
        <v>191.53024000000002</v>
      </c>
      <c r="D687" t="e">
        <f>+VLOOKUP(PaperPulpPrice[[#This Row],[DATE]],USD_serie_storica_mensileLit[#All],2,FALSE)</f>
        <v>#N/A</v>
      </c>
      <c r="E687">
        <f>+VLOOKUP(PaperPulpPrice[[#This Row],[DATE]],USD_serie_storica_mensile[#All],2,FALSE)</f>
        <v>1.0736000000000001</v>
      </c>
    </row>
    <row r="688" spans="1:5" x14ac:dyDescent="0.35">
      <c r="A688" s="1">
        <v>42339</v>
      </c>
      <c r="B688">
        <v>177.4</v>
      </c>
      <c r="C688">
        <f>+IFERROR(E688,1936.27/D688)*PaperPulpPrice[[#This Row],[Paper Pulp Price]]</f>
        <v>192.96152800000002</v>
      </c>
      <c r="D688" t="e">
        <f>+VLOOKUP(PaperPulpPrice[[#This Row],[DATE]],USD_serie_storica_mensileLit[#All],2,FALSE)</f>
        <v>#N/A</v>
      </c>
      <c r="E688">
        <f>+VLOOKUP(PaperPulpPrice[[#This Row],[DATE]],USD_serie_storica_mensile[#All],2,FALSE)</f>
        <v>1.08772</v>
      </c>
    </row>
    <row r="689" spans="1:5" x14ac:dyDescent="0.35">
      <c r="A689" s="1">
        <v>42370</v>
      </c>
      <c r="B689">
        <v>175.3</v>
      </c>
      <c r="C689">
        <f>+IFERROR(E689,1936.27/D689)*PaperPulpPrice[[#This Row],[Paper Pulp Price]]</f>
        <v>190.37054100000003</v>
      </c>
      <c r="D689" t="e">
        <f>+VLOOKUP(PaperPulpPrice[[#This Row],[DATE]],USD_serie_storica_mensileLit[#All],2,FALSE)</f>
        <v>#N/A</v>
      </c>
      <c r="E689">
        <f>+VLOOKUP(PaperPulpPrice[[#This Row],[DATE]],USD_serie_storica_mensile[#All],2,FALSE)</f>
        <v>1.0859700000000001</v>
      </c>
    </row>
    <row r="690" spans="1:5" x14ac:dyDescent="0.35">
      <c r="A690" s="1">
        <v>42401</v>
      </c>
      <c r="B690">
        <v>174.7</v>
      </c>
      <c r="C690">
        <f>+IFERROR(E690,1936.27/D690)*PaperPulpPrice[[#This Row],[Paper Pulp Price]]</f>
        <v>193.79470999999998</v>
      </c>
      <c r="D690" t="e">
        <f>+VLOOKUP(PaperPulpPrice[[#This Row],[DATE]],USD_serie_storica_mensileLit[#All],2,FALSE)</f>
        <v>#N/A</v>
      </c>
      <c r="E690">
        <f>+VLOOKUP(PaperPulpPrice[[#This Row],[DATE]],USD_serie_storica_mensile[#All],2,FALSE)</f>
        <v>1.1093</v>
      </c>
    </row>
    <row r="691" spans="1:5" x14ac:dyDescent="0.35">
      <c r="A691" s="1">
        <v>42430</v>
      </c>
      <c r="B691">
        <v>174.3</v>
      </c>
      <c r="C691">
        <f>+IFERROR(E691,1936.27/D691)*PaperPulpPrice[[#This Row],[Paper Pulp Price]]</f>
        <v>193.467771</v>
      </c>
      <c r="D691" t="e">
        <f>+VLOOKUP(PaperPulpPrice[[#This Row],[DATE]],USD_serie_storica_mensileLit[#All],2,FALSE)</f>
        <v>#N/A</v>
      </c>
      <c r="E691">
        <f>+VLOOKUP(PaperPulpPrice[[#This Row],[DATE]],USD_serie_storica_mensile[#All],2,FALSE)</f>
        <v>1.1099699999999999</v>
      </c>
    </row>
    <row r="692" spans="1:5" x14ac:dyDescent="0.35">
      <c r="A692" s="1">
        <v>42461</v>
      </c>
      <c r="B692">
        <v>174.9</v>
      </c>
      <c r="C692">
        <f>+IFERROR(E692,1936.27/D692)*PaperPulpPrice[[#This Row],[Paper Pulp Price]]</f>
        <v>198.322608</v>
      </c>
      <c r="D692" t="e">
        <f>+VLOOKUP(PaperPulpPrice[[#This Row],[DATE]],USD_serie_storica_mensileLit[#All],2,FALSE)</f>
        <v>#N/A</v>
      </c>
      <c r="E692">
        <f>+VLOOKUP(PaperPulpPrice[[#This Row],[DATE]],USD_serie_storica_mensile[#All],2,FALSE)</f>
        <v>1.13392</v>
      </c>
    </row>
    <row r="693" spans="1:5" x14ac:dyDescent="0.35">
      <c r="A693" s="1">
        <v>42491</v>
      </c>
      <c r="B693">
        <v>170.6</v>
      </c>
      <c r="C693">
        <f>+IFERROR(E693,1936.27/D693)*PaperPulpPrice[[#This Row],[Paper Pulp Price]]</f>
        <v>192.967366</v>
      </c>
      <c r="D693" t="e">
        <f>+VLOOKUP(PaperPulpPrice[[#This Row],[DATE]],USD_serie_storica_mensileLit[#All],2,FALSE)</f>
        <v>#N/A</v>
      </c>
      <c r="E693">
        <f>+VLOOKUP(PaperPulpPrice[[#This Row],[DATE]],USD_serie_storica_mensile[#All],2,FALSE)</f>
        <v>1.1311100000000001</v>
      </c>
    </row>
    <row r="694" spans="1:5" x14ac:dyDescent="0.35">
      <c r="A694" s="1">
        <v>42522</v>
      </c>
      <c r="B694">
        <v>168.4</v>
      </c>
      <c r="C694">
        <f>+IFERROR(E694,1936.27/D694)*PaperPulpPrice[[#This Row],[Paper Pulp Price]]</f>
        <v>189.09467599999999</v>
      </c>
      <c r="D694" t="e">
        <f>+VLOOKUP(PaperPulpPrice[[#This Row],[DATE]],USD_serie_storica_mensileLit[#All],2,FALSE)</f>
        <v>#N/A</v>
      </c>
      <c r="E694">
        <f>+VLOOKUP(PaperPulpPrice[[#This Row],[DATE]],USD_serie_storica_mensile[#All],2,FALSE)</f>
        <v>1.1228899999999999</v>
      </c>
    </row>
    <row r="695" spans="1:5" x14ac:dyDescent="0.35">
      <c r="A695" s="1">
        <v>42552</v>
      </c>
      <c r="B695">
        <v>169.8</v>
      </c>
      <c r="C695">
        <f>+IFERROR(E695,1936.27/D695)*PaperPulpPrice[[#This Row],[Paper Pulp Price]]</f>
        <v>187.94313</v>
      </c>
      <c r="D695" t="e">
        <f>+VLOOKUP(PaperPulpPrice[[#This Row],[DATE]],USD_serie_storica_mensileLit[#All],2,FALSE)</f>
        <v>#N/A</v>
      </c>
      <c r="E695">
        <f>+VLOOKUP(PaperPulpPrice[[#This Row],[DATE]],USD_serie_storica_mensile[#All],2,FALSE)</f>
        <v>1.1068499999999999</v>
      </c>
    </row>
    <row r="696" spans="1:5" x14ac:dyDescent="0.35">
      <c r="A696" s="1">
        <v>42583</v>
      </c>
      <c r="B696">
        <v>171.7</v>
      </c>
      <c r="C696">
        <f>+IFERROR(E696,1936.27/D696)*PaperPulpPrice[[#This Row],[Paper Pulp Price]]</f>
        <v>192.50488899999999</v>
      </c>
      <c r="D696" t="e">
        <f>+VLOOKUP(PaperPulpPrice[[#This Row],[DATE]],USD_serie_storica_mensileLit[#All],2,FALSE)</f>
        <v>#N/A</v>
      </c>
      <c r="E696">
        <f>+VLOOKUP(PaperPulpPrice[[#This Row],[DATE]],USD_serie_storica_mensile[#All],2,FALSE)</f>
        <v>1.12117</v>
      </c>
    </row>
    <row r="697" spans="1:5" x14ac:dyDescent="0.35">
      <c r="A697" s="1">
        <v>42614</v>
      </c>
      <c r="B697">
        <v>170.5</v>
      </c>
      <c r="C697">
        <f>+IFERROR(E697,1936.27/D697)*PaperPulpPrice[[#This Row],[Paper Pulp Price]]</f>
        <v>191.16630499999999</v>
      </c>
      <c r="D697" t="e">
        <f>+VLOOKUP(PaperPulpPrice[[#This Row],[DATE]],USD_serie_storica_mensileLit[#All],2,FALSE)</f>
        <v>#N/A</v>
      </c>
      <c r="E697">
        <f>+VLOOKUP(PaperPulpPrice[[#This Row],[DATE]],USD_serie_storica_mensile[#All],2,FALSE)</f>
        <v>1.12121</v>
      </c>
    </row>
    <row r="698" spans="1:5" x14ac:dyDescent="0.35">
      <c r="A698" s="1">
        <v>42644</v>
      </c>
      <c r="B698">
        <v>170.5</v>
      </c>
      <c r="C698">
        <f>+IFERROR(E698,1936.27/D698)*PaperPulpPrice[[#This Row],[Paper Pulp Price]]</f>
        <v>187.9933</v>
      </c>
      <c r="D698" t="e">
        <f>+VLOOKUP(PaperPulpPrice[[#This Row],[DATE]],USD_serie_storica_mensileLit[#All],2,FALSE)</f>
        <v>#N/A</v>
      </c>
      <c r="E698">
        <f>+VLOOKUP(PaperPulpPrice[[#This Row],[DATE]],USD_serie_storica_mensile[#All],2,FALSE)</f>
        <v>1.1026</v>
      </c>
    </row>
    <row r="699" spans="1:5" x14ac:dyDescent="0.35">
      <c r="A699" s="1">
        <v>42675</v>
      </c>
      <c r="B699">
        <v>168.1</v>
      </c>
      <c r="C699">
        <f>+IFERROR(E699,1936.27/D699)*PaperPulpPrice[[#This Row],[Paper Pulp Price]]</f>
        <v>181.53119000000001</v>
      </c>
      <c r="D699" t="e">
        <f>+VLOOKUP(PaperPulpPrice[[#This Row],[DATE]],USD_serie_storica_mensileLit[#All],2,FALSE)</f>
        <v>#N/A</v>
      </c>
      <c r="E699">
        <f>+VLOOKUP(PaperPulpPrice[[#This Row],[DATE]],USD_serie_storica_mensile[#All],2,FALSE)</f>
        <v>1.0799000000000001</v>
      </c>
    </row>
    <row r="700" spans="1:5" x14ac:dyDescent="0.35">
      <c r="A700" s="1">
        <v>42705</v>
      </c>
      <c r="B700">
        <v>169.9</v>
      </c>
      <c r="C700">
        <f>+IFERROR(E700,1936.27/D700)*PaperPulpPrice[[#This Row],[Paper Pulp Price]]</f>
        <v>179.12387100000001</v>
      </c>
      <c r="D700" t="e">
        <f>+VLOOKUP(PaperPulpPrice[[#This Row],[DATE]],USD_serie_storica_mensileLit[#All],2,FALSE)</f>
        <v>#N/A</v>
      </c>
      <c r="E700">
        <f>+VLOOKUP(PaperPulpPrice[[#This Row],[DATE]],USD_serie_storica_mensile[#All],2,FALSE)</f>
        <v>1.0542899999999999</v>
      </c>
    </row>
    <row r="701" spans="1:5" x14ac:dyDescent="0.35">
      <c r="A701" s="1">
        <v>42736</v>
      </c>
      <c r="B701">
        <v>169.7</v>
      </c>
      <c r="C701">
        <f>+IFERROR(E701,1936.27/D701)*PaperPulpPrice[[#This Row],[Paper Pulp Price]]</f>
        <v>180.12636799999999</v>
      </c>
      <c r="D701" t="e">
        <f>+VLOOKUP(PaperPulpPrice[[#This Row],[DATE]],USD_serie_storica_mensileLit[#All],2,FALSE)</f>
        <v>#N/A</v>
      </c>
      <c r="E701">
        <f>+VLOOKUP(PaperPulpPrice[[#This Row],[DATE]],USD_serie_storica_mensile[#All],2,FALSE)</f>
        <v>1.0614399999999999</v>
      </c>
    </row>
    <row r="702" spans="1:5" x14ac:dyDescent="0.35">
      <c r="A702" s="1">
        <v>42767</v>
      </c>
      <c r="B702">
        <v>167.4</v>
      </c>
      <c r="C702">
        <f>+IFERROR(E702,1936.27/D702)*PaperPulpPrice[[#This Row],[Paper Pulp Price]]</f>
        <v>178.15879800000002</v>
      </c>
      <c r="D702" t="e">
        <f>+VLOOKUP(PaperPulpPrice[[#This Row],[DATE]],USD_serie_storica_mensileLit[#All],2,FALSE)</f>
        <v>#N/A</v>
      </c>
      <c r="E702">
        <f>+VLOOKUP(PaperPulpPrice[[#This Row],[DATE]],USD_serie_storica_mensile[#All],2,FALSE)</f>
        <v>1.06427</v>
      </c>
    </row>
    <row r="703" spans="1:5" x14ac:dyDescent="0.35">
      <c r="A703" s="1">
        <v>42795</v>
      </c>
      <c r="B703">
        <v>169.7</v>
      </c>
      <c r="C703">
        <f>+IFERROR(E703,1936.27/D703)*PaperPulpPrice[[#This Row],[Paper Pulp Price]]</f>
        <v>181.31935899999999</v>
      </c>
      <c r="D703" t="e">
        <f>+VLOOKUP(PaperPulpPrice[[#This Row],[DATE]],USD_serie_storica_mensileLit[#All],2,FALSE)</f>
        <v>#N/A</v>
      </c>
      <c r="E703">
        <f>+VLOOKUP(PaperPulpPrice[[#This Row],[DATE]],USD_serie_storica_mensile[#All],2,FALSE)</f>
        <v>1.06847</v>
      </c>
    </row>
    <row r="704" spans="1:5" x14ac:dyDescent="0.35">
      <c r="A704" s="1">
        <v>42826</v>
      </c>
      <c r="B704">
        <v>171.9</v>
      </c>
      <c r="C704">
        <f>+IFERROR(E704,1936.27/D704)*PaperPulpPrice[[#This Row],[Paper Pulp Price]]</f>
        <v>184.32321300000001</v>
      </c>
      <c r="D704" t="e">
        <f>+VLOOKUP(PaperPulpPrice[[#This Row],[DATE]],USD_serie_storica_mensileLit[#All],2,FALSE)</f>
        <v>#N/A</v>
      </c>
      <c r="E704">
        <f>+VLOOKUP(PaperPulpPrice[[#This Row],[DATE]],USD_serie_storica_mensile[#All],2,FALSE)</f>
        <v>1.0722700000000001</v>
      </c>
    </row>
    <row r="705" spans="1:5" x14ac:dyDescent="0.35">
      <c r="A705" s="1">
        <v>42856</v>
      </c>
      <c r="B705">
        <v>172.9</v>
      </c>
      <c r="C705">
        <f>+IFERROR(E705,1936.27/D705)*PaperPulpPrice[[#This Row],[Paper Pulp Price]]</f>
        <v>191.18417500000001</v>
      </c>
      <c r="D705" t="e">
        <f>+VLOOKUP(PaperPulpPrice[[#This Row],[DATE]],USD_serie_storica_mensileLit[#All],2,FALSE)</f>
        <v>#N/A</v>
      </c>
      <c r="E705">
        <f>+VLOOKUP(PaperPulpPrice[[#This Row],[DATE]],USD_serie_storica_mensile[#All],2,FALSE)</f>
        <v>1.10575</v>
      </c>
    </row>
    <row r="706" spans="1:5" x14ac:dyDescent="0.35">
      <c r="A706" s="1">
        <v>42887</v>
      </c>
      <c r="B706">
        <v>177.2</v>
      </c>
      <c r="C706">
        <f>+IFERROR(E706,1936.27/D706)*PaperPulpPrice[[#This Row],[Paper Pulp Price]]</f>
        <v>198.98673999999997</v>
      </c>
      <c r="D706" t="e">
        <f>+VLOOKUP(PaperPulpPrice[[#This Row],[DATE]],USD_serie_storica_mensileLit[#All],2,FALSE)</f>
        <v>#N/A</v>
      </c>
      <c r="E706">
        <f>+VLOOKUP(PaperPulpPrice[[#This Row],[DATE]],USD_serie_storica_mensile[#All],2,FALSE)</f>
        <v>1.1229499999999999</v>
      </c>
    </row>
    <row r="707" spans="1:5" x14ac:dyDescent="0.35">
      <c r="A707" s="1">
        <v>42917</v>
      </c>
      <c r="B707">
        <v>179.1</v>
      </c>
      <c r="C707">
        <f>+IFERROR(E707,1936.27/D707)*PaperPulpPrice[[#This Row],[Paper Pulp Price]]</f>
        <v>206.16380100000001</v>
      </c>
      <c r="D707" t="e">
        <f>+VLOOKUP(PaperPulpPrice[[#This Row],[DATE]],USD_serie_storica_mensileLit[#All],2,FALSE)</f>
        <v>#N/A</v>
      </c>
      <c r="E707">
        <f>+VLOOKUP(PaperPulpPrice[[#This Row],[DATE]],USD_serie_storica_mensile[#All],2,FALSE)</f>
        <v>1.1511100000000001</v>
      </c>
    </row>
    <row r="708" spans="1:5" x14ac:dyDescent="0.35">
      <c r="A708" s="1">
        <v>42948</v>
      </c>
      <c r="B708">
        <v>184.3</v>
      </c>
      <c r="C708">
        <f>+IFERROR(E708,1936.27/D708)*PaperPulpPrice[[#This Row],[Paper Pulp Price]]</f>
        <v>217.59748100000004</v>
      </c>
      <c r="D708" t="e">
        <f>+VLOOKUP(PaperPulpPrice[[#This Row],[DATE]],USD_serie_storica_mensileLit[#All],2,FALSE)</f>
        <v>#N/A</v>
      </c>
      <c r="E708">
        <f>+VLOOKUP(PaperPulpPrice[[#This Row],[DATE]],USD_serie_storica_mensile[#All],2,FALSE)</f>
        <v>1.1806700000000001</v>
      </c>
    </row>
    <row r="709" spans="1:5" x14ac:dyDescent="0.35">
      <c r="A709" s="1">
        <v>42979</v>
      </c>
      <c r="B709">
        <v>187.4</v>
      </c>
      <c r="C709">
        <f>+IFERROR(E709,1936.27/D709)*PaperPulpPrice[[#This Row],[Paper Pulp Price]]</f>
        <v>223.27960400000001</v>
      </c>
      <c r="D709" t="e">
        <f>+VLOOKUP(PaperPulpPrice[[#This Row],[DATE]],USD_serie_storica_mensileLit[#All],2,FALSE)</f>
        <v>#N/A</v>
      </c>
      <c r="E709">
        <f>+VLOOKUP(PaperPulpPrice[[#This Row],[DATE]],USD_serie_storica_mensile[#All],2,FALSE)</f>
        <v>1.19146</v>
      </c>
    </row>
    <row r="710" spans="1:5" x14ac:dyDescent="0.35">
      <c r="A710" s="1">
        <v>43009</v>
      </c>
      <c r="B710">
        <v>188</v>
      </c>
      <c r="C710">
        <f>+IFERROR(E710,1936.27/D710)*PaperPulpPrice[[#This Row],[Paper Pulp Price]]</f>
        <v>221.01091999999997</v>
      </c>
      <c r="D710" t="e">
        <f>+VLOOKUP(PaperPulpPrice[[#This Row],[DATE]],USD_serie_storica_mensileLit[#All],2,FALSE)</f>
        <v>#N/A</v>
      </c>
      <c r="E710">
        <f>+VLOOKUP(PaperPulpPrice[[#This Row],[DATE]],USD_serie_storica_mensile[#All],2,FALSE)</f>
        <v>1.1755899999999999</v>
      </c>
    </row>
    <row r="711" spans="1:5" x14ac:dyDescent="0.35">
      <c r="A711" s="1">
        <v>43040</v>
      </c>
      <c r="B711">
        <v>188.9</v>
      </c>
      <c r="C711">
        <f>+IFERROR(E711,1936.27/D711)*PaperPulpPrice[[#This Row],[Paper Pulp Price]]</f>
        <v>221.73081999999999</v>
      </c>
      <c r="D711" t="e">
        <f>+VLOOKUP(PaperPulpPrice[[#This Row],[DATE]],USD_serie_storica_mensileLit[#All],2,FALSE)</f>
        <v>#N/A</v>
      </c>
      <c r="E711">
        <f>+VLOOKUP(PaperPulpPrice[[#This Row],[DATE]],USD_serie_storica_mensile[#All],2,FALSE)</f>
        <v>1.1738</v>
      </c>
    </row>
    <row r="712" spans="1:5" x14ac:dyDescent="0.35">
      <c r="A712" s="1">
        <v>43070</v>
      </c>
      <c r="B712">
        <v>195.6</v>
      </c>
      <c r="C712">
        <f>+IFERROR(E712,1936.27/D712)*PaperPulpPrice[[#This Row],[Paper Pulp Price]]</f>
        <v>231.51215999999999</v>
      </c>
      <c r="D712" t="e">
        <f>+VLOOKUP(PaperPulpPrice[[#This Row],[DATE]],USD_serie_storica_mensileLit[#All],2,FALSE)</f>
        <v>#N/A</v>
      </c>
      <c r="E712">
        <f>+VLOOKUP(PaperPulpPrice[[#This Row],[DATE]],USD_serie_storica_mensile[#All],2,FALSE)</f>
        <v>1.1836</v>
      </c>
    </row>
    <row r="713" spans="1:5" x14ac:dyDescent="0.35">
      <c r="A713" s="1">
        <v>43101</v>
      </c>
      <c r="B713">
        <v>201.4</v>
      </c>
      <c r="C713">
        <f>+IFERROR(E713,1936.27/D713)*PaperPulpPrice[[#This Row],[Paper Pulp Price]]</f>
        <v>245.708</v>
      </c>
      <c r="D713" t="e">
        <f>+VLOOKUP(PaperPulpPrice[[#This Row],[DATE]],USD_serie_storica_mensileLit[#All],2,FALSE)</f>
        <v>#N/A</v>
      </c>
      <c r="E713">
        <f>+VLOOKUP(PaperPulpPrice[[#This Row],[DATE]],USD_serie_storica_mensile[#All],2,FALSE)</f>
        <v>1.22</v>
      </c>
    </row>
    <row r="714" spans="1:5" x14ac:dyDescent="0.35">
      <c r="A714" s="1">
        <v>43132</v>
      </c>
      <c r="B714">
        <v>206.6</v>
      </c>
      <c r="C714">
        <f>+IFERROR(E714,1936.27/D714)*PaperPulpPrice[[#This Row],[Paper Pulp Price]]</f>
        <v>255.10967999999997</v>
      </c>
      <c r="D714" t="e">
        <f>+VLOOKUP(PaperPulpPrice[[#This Row],[DATE]],USD_serie_storica_mensileLit[#All],2,FALSE)</f>
        <v>#N/A</v>
      </c>
      <c r="E714">
        <f>+VLOOKUP(PaperPulpPrice[[#This Row],[DATE]],USD_serie_storica_mensile[#All],2,FALSE)</f>
        <v>1.2347999999999999</v>
      </c>
    </row>
    <row r="715" spans="1:5" x14ac:dyDescent="0.35">
      <c r="A715" s="1">
        <v>43160</v>
      </c>
      <c r="B715">
        <v>212.1</v>
      </c>
      <c r="C715">
        <f>+IFERROR(E715,1936.27/D715)*PaperPulpPrice[[#This Row],[Paper Pulp Price]]</f>
        <v>261.64656000000002</v>
      </c>
      <c r="D715" t="e">
        <f>+VLOOKUP(PaperPulpPrice[[#This Row],[DATE]],USD_serie_storica_mensileLit[#All],2,FALSE)</f>
        <v>#N/A</v>
      </c>
      <c r="E715">
        <f>+VLOOKUP(PaperPulpPrice[[#This Row],[DATE]],USD_serie_storica_mensile[#All],2,FALSE)</f>
        <v>1.2336</v>
      </c>
    </row>
    <row r="716" spans="1:5" x14ac:dyDescent="0.35">
      <c r="A716" s="1">
        <v>43191</v>
      </c>
      <c r="B716">
        <v>215.9</v>
      </c>
      <c r="C716">
        <f>+IFERROR(E716,1936.27/D716)*PaperPulpPrice[[#This Row],[Paper Pulp Price]]</f>
        <v>265.03883999999999</v>
      </c>
      <c r="D716" t="e">
        <f>+VLOOKUP(PaperPulpPrice[[#This Row],[DATE]],USD_serie_storica_mensileLit[#All],2,FALSE)</f>
        <v>#N/A</v>
      </c>
      <c r="E716">
        <f>+VLOOKUP(PaperPulpPrice[[#This Row],[DATE]],USD_serie_storica_mensile[#All],2,FALSE)</f>
        <v>1.2276</v>
      </c>
    </row>
    <row r="717" spans="1:5" x14ac:dyDescent="0.35">
      <c r="A717" s="1">
        <v>43221</v>
      </c>
      <c r="B717">
        <v>216.6</v>
      </c>
      <c r="C717">
        <f>+IFERROR(E717,1936.27/D717)*PaperPulpPrice[[#This Row],[Paper Pulp Price]]</f>
        <v>255.84791999999999</v>
      </c>
      <c r="D717" t="e">
        <f>+VLOOKUP(PaperPulpPrice[[#This Row],[DATE]],USD_serie_storica_mensileLit[#All],2,FALSE)</f>
        <v>#N/A</v>
      </c>
      <c r="E717">
        <f>+VLOOKUP(PaperPulpPrice[[#This Row],[DATE]],USD_serie_storica_mensile[#All],2,FALSE)</f>
        <v>1.1812</v>
      </c>
    </row>
    <row r="718" spans="1:5" x14ac:dyDescent="0.35">
      <c r="A718" s="1">
        <v>43252</v>
      </c>
      <c r="B718">
        <v>217.1</v>
      </c>
      <c r="C718">
        <f>+IFERROR(E718,1936.27/D718)*PaperPulpPrice[[#This Row],[Paper Pulp Price]]</f>
        <v>253.52937999999997</v>
      </c>
      <c r="D718" t="e">
        <f>+VLOOKUP(PaperPulpPrice[[#This Row],[DATE]],USD_serie_storica_mensileLit[#All],2,FALSE)</f>
        <v>#N/A</v>
      </c>
      <c r="E718">
        <f>+VLOOKUP(PaperPulpPrice[[#This Row],[DATE]],USD_serie_storica_mensile[#All],2,FALSE)</f>
        <v>1.1677999999999999</v>
      </c>
    </row>
    <row r="719" spans="1:5" x14ac:dyDescent="0.35">
      <c r="A719" s="1">
        <v>43282</v>
      </c>
      <c r="B719">
        <v>219</v>
      </c>
      <c r="C719">
        <f>+IFERROR(E719,1936.27/D719)*PaperPulpPrice[[#This Row],[Paper Pulp Price]]</f>
        <v>255.92340000000002</v>
      </c>
      <c r="D719" t="e">
        <f>+VLOOKUP(PaperPulpPrice[[#This Row],[DATE]],USD_serie_storica_mensileLit[#All],2,FALSE)</f>
        <v>#N/A</v>
      </c>
      <c r="E719">
        <f>+VLOOKUP(PaperPulpPrice[[#This Row],[DATE]],USD_serie_storica_mensile[#All],2,FALSE)</f>
        <v>1.1686000000000001</v>
      </c>
    </row>
    <row r="720" spans="1:5" x14ac:dyDescent="0.35">
      <c r="A720" s="1">
        <v>43313</v>
      </c>
      <c r="B720">
        <v>220</v>
      </c>
      <c r="C720">
        <f>+IFERROR(E720,1936.27/D720)*PaperPulpPrice[[#This Row],[Paper Pulp Price]]</f>
        <v>254.078</v>
      </c>
      <c r="D720" t="e">
        <f>+VLOOKUP(PaperPulpPrice[[#This Row],[DATE]],USD_serie_storica_mensileLit[#All],2,FALSE)</f>
        <v>#N/A</v>
      </c>
      <c r="E720">
        <f>+VLOOKUP(PaperPulpPrice[[#This Row],[DATE]],USD_serie_storica_mensile[#All],2,FALSE)</f>
        <v>1.1549</v>
      </c>
    </row>
    <row r="721" spans="1:5" x14ac:dyDescent="0.35">
      <c r="A721" s="1">
        <v>43344</v>
      </c>
      <c r="B721">
        <v>221.3</v>
      </c>
      <c r="C721">
        <f>+IFERROR(E721,1936.27/D721)*PaperPulpPrice[[#This Row],[Paper Pulp Price]]</f>
        <v>258.01366999999999</v>
      </c>
      <c r="D721" t="e">
        <f>+VLOOKUP(PaperPulpPrice[[#This Row],[DATE]],USD_serie_storica_mensileLit[#All],2,FALSE)</f>
        <v>#N/A</v>
      </c>
      <c r="E721">
        <f>+VLOOKUP(PaperPulpPrice[[#This Row],[DATE]],USD_serie_storica_mensile[#All],2,FALSE)</f>
        <v>1.1658999999999999</v>
      </c>
    </row>
    <row r="722" spans="1:5" x14ac:dyDescent="0.35">
      <c r="A722" s="1">
        <v>43374</v>
      </c>
      <c r="B722">
        <v>218.2</v>
      </c>
      <c r="C722">
        <f>+IFERROR(E722,1936.27/D722)*PaperPulpPrice[[#This Row],[Paper Pulp Price]]</f>
        <v>250.58088000000001</v>
      </c>
      <c r="D722" t="e">
        <f>+VLOOKUP(PaperPulpPrice[[#This Row],[DATE]],USD_serie_storica_mensileLit[#All],2,FALSE)</f>
        <v>#N/A</v>
      </c>
      <c r="E722">
        <f>+VLOOKUP(PaperPulpPrice[[#This Row],[DATE]],USD_serie_storica_mensile[#All],2,FALSE)</f>
        <v>1.1484000000000001</v>
      </c>
    </row>
    <row r="723" spans="1:5" x14ac:dyDescent="0.35">
      <c r="A723" s="1">
        <v>43405</v>
      </c>
      <c r="B723">
        <v>221</v>
      </c>
      <c r="C723">
        <f>+IFERROR(E723,1936.27/D723)*PaperPulpPrice[[#This Row],[Paper Pulp Price]]</f>
        <v>251.2107</v>
      </c>
      <c r="D723" t="e">
        <f>+VLOOKUP(PaperPulpPrice[[#This Row],[DATE]],USD_serie_storica_mensileLit[#All],2,FALSE)</f>
        <v>#N/A</v>
      </c>
      <c r="E723">
        <f>+VLOOKUP(PaperPulpPrice[[#This Row],[DATE]],USD_serie_storica_mensile[#All],2,FALSE)</f>
        <v>1.1367</v>
      </c>
    </row>
    <row r="724" spans="1:5" x14ac:dyDescent="0.35">
      <c r="A724" s="1">
        <v>43435</v>
      </c>
      <c r="B724">
        <v>222.3</v>
      </c>
      <c r="C724">
        <f>+IFERROR(E724,1936.27/D724)*PaperPulpPrice[[#This Row],[Paper Pulp Price]]</f>
        <v>253.06632000000002</v>
      </c>
      <c r="D724" t="e">
        <f>+VLOOKUP(PaperPulpPrice[[#This Row],[DATE]],USD_serie_storica_mensileLit[#All],2,FALSE)</f>
        <v>#N/A</v>
      </c>
      <c r="E724">
        <f>+VLOOKUP(PaperPulpPrice[[#This Row],[DATE]],USD_serie_storica_mensile[#All],2,FALSE)</f>
        <v>1.1384000000000001</v>
      </c>
    </row>
    <row r="725" spans="1:5" x14ac:dyDescent="0.35">
      <c r="A725" s="1">
        <v>43466</v>
      </c>
      <c r="B725">
        <v>211.7</v>
      </c>
      <c r="C725">
        <f>+IFERROR(E725,1936.27/D725)*PaperPulpPrice[[#This Row],[Paper Pulp Price]]</f>
        <v>241.67671999999999</v>
      </c>
      <c r="D725" t="e">
        <f>+VLOOKUP(PaperPulpPrice[[#This Row],[DATE]],USD_serie_storica_mensileLit[#All],2,FALSE)</f>
        <v>#N/A</v>
      </c>
      <c r="E725">
        <f>+VLOOKUP(PaperPulpPrice[[#This Row],[DATE]],USD_serie_storica_mensile[#All],2,FALSE)</f>
        <v>1.1415999999999999</v>
      </c>
    </row>
    <row r="726" spans="1:5" x14ac:dyDescent="0.35">
      <c r="A726" s="1">
        <v>43497</v>
      </c>
      <c r="B726">
        <v>209.7</v>
      </c>
      <c r="C726">
        <f>+IFERROR(E726,1936.27/D726)*PaperPulpPrice[[#This Row],[Paper Pulp Price]]</f>
        <v>238.03046999999998</v>
      </c>
      <c r="D726" t="e">
        <f>+VLOOKUP(PaperPulpPrice[[#This Row],[DATE]],USD_serie_storica_mensileLit[#All],2,FALSE)</f>
        <v>#N/A</v>
      </c>
      <c r="E726">
        <f>+VLOOKUP(PaperPulpPrice[[#This Row],[DATE]],USD_serie_storica_mensile[#All],2,FALSE)</f>
        <v>1.1351</v>
      </c>
    </row>
    <row r="727" spans="1:5" x14ac:dyDescent="0.35">
      <c r="A727" s="1">
        <v>43525</v>
      </c>
      <c r="B727">
        <v>192.4</v>
      </c>
      <c r="C727">
        <f>+IFERROR(E727,1936.27/D727)*PaperPulpPrice[[#This Row],[Paper Pulp Price]]</f>
        <v>217.45048000000003</v>
      </c>
      <c r="D727" t="e">
        <f>+VLOOKUP(PaperPulpPrice[[#This Row],[DATE]],USD_serie_storica_mensileLit[#All],2,FALSE)</f>
        <v>#N/A</v>
      </c>
      <c r="E727">
        <f>+VLOOKUP(PaperPulpPrice[[#This Row],[DATE]],USD_serie_storica_mensile[#All],2,FALSE)</f>
        <v>1.1302000000000001</v>
      </c>
    </row>
    <row r="728" spans="1:5" x14ac:dyDescent="0.35">
      <c r="A728" s="1">
        <v>43556</v>
      </c>
      <c r="B728">
        <v>189.7</v>
      </c>
      <c r="C728">
        <f>+IFERROR(E728,1936.27/D728)*PaperPulpPrice[[#This Row],[Paper Pulp Price]]</f>
        <v>213.18485999999996</v>
      </c>
      <c r="D728" t="e">
        <f>+VLOOKUP(PaperPulpPrice[[#This Row],[DATE]],USD_serie_storica_mensileLit[#All],2,FALSE)</f>
        <v>#N/A</v>
      </c>
      <c r="E728">
        <f>+VLOOKUP(PaperPulpPrice[[#This Row],[DATE]],USD_serie_storica_mensile[#All],2,FALSE)</f>
        <v>1.1237999999999999</v>
      </c>
    </row>
    <row r="729" spans="1:5" x14ac:dyDescent="0.35">
      <c r="A729" s="1">
        <v>43586</v>
      </c>
      <c r="B729">
        <v>195.4</v>
      </c>
      <c r="C729">
        <f>+IFERROR(E729,1936.27/D729)*PaperPulpPrice[[#This Row],[Paper Pulp Price]]</f>
        <v>218.5549</v>
      </c>
      <c r="D729" t="e">
        <f>+VLOOKUP(PaperPulpPrice[[#This Row],[DATE]],USD_serie_storica_mensileLit[#All],2,FALSE)</f>
        <v>#N/A</v>
      </c>
      <c r="E729">
        <f>+VLOOKUP(PaperPulpPrice[[#This Row],[DATE]],USD_serie_storica_mensile[#All],2,FALSE)</f>
        <v>1.1185</v>
      </c>
    </row>
    <row r="730" spans="1:5" x14ac:dyDescent="0.35">
      <c r="A730" s="1">
        <v>43617</v>
      </c>
      <c r="B730">
        <v>185.7</v>
      </c>
      <c r="C730">
        <f>+IFERROR(E730,1936.27/D730)*PaperPulpPrice[[#This Row],[Paper Pulp Price]]</f>
        <v>209.71100999999999</v>
      </c>
      <c r="D730" t="e">
        <f>+VLOOKUP(PaperPulpPrice[[#This Row],[DATE]],USD_serie_storica_mensileLit[#All],2,FALSE)</f>
        <v>#N/A</v>
      </c>
      <c r="E730">
        <f>+VLOOKUP(PaperPulpPrice[[#This Row],[DATE]],USD_serie_storica_mensile[#All],2,FALSE)</f>
        <v>1.1293</v>
      </c>
    </row>
    <row r="731" spans="1:5" x14ac:dyDescent="0.35">
      <c r="A731" s="1">
        <v>43647</v>
      </c>
      <c r="B731">
        <v>176.6</v>
      </c>
      <c r="C731">
        <f>+IFERROR(E731,1936.27/D731)*PaperPulpPrice[[#This Row],[Paper Pulp Price]]</f>
        <v>198.10987999999998</v>
      </c>
      <c r="D731" t="e">
        <f>+VLOOKUP(PaperPulpPrice[[#This Row],[DATE]],USD_serie_storica_mensileLit[#All],2,FALSE)</f>
        <v>#N/A</v>
      </c>
      <c r="E731">
        <f>+VLOOKUP(PaperPulpPrice[[#This Row],[DATE]],USD_serie_storica_mensile[#All],2,FALSE)</f>
        <v>1.1217999999999999</v>
      </c>
    </row>
    <row r="732" spans="1:5" x14ac:dyDescent="0.35">
      <c r="A732" s="1">
        <v>43678</v>
      </c>
      <c r="B732">
        <v>162.30000000000001</v>
      </c>
      <c r="C732">
        <f>+IFERROR(E732,1936.27/D732)*PaperPulpPrice[[#This Row],[Paper Pulp Price]]</f>
        <v>180.57498000000001</v>
      </c>
      <c r="D732" t="e">
        <f>+VLOOKUP(PaperPulpPrice[[#This Row],[DATE]],USD_serie_storica_mensileLit[#All],2,FALSE)</f>
        <v>#N/A</v>
      </c>
      <c r="E732">
        <f>+VLOOKUP(PaperPulpPrice[[#This Row],[DATE]],USD_serie_storica_mensile[#All],2,FALSE)</f>
        <v>1.1126</v>
      </c>
    </row>
    <row r="733" spans="1:5" x14ac:dyDescent="0.35">
      <c r="A733" s="1">
        <v>43709</v>
      </c>
      <c r="B733">
        <v>146.6</v>
      </c>
      <c r="C733">
        <f>+IFERROR(E733,1936.27/D733)*PaperPulpPrice[[#This Row],[Paper Pulp Price]]</f>
        <v>161.31863999999999</v>
      </c>
      <c r="D733" t="e">
        <f>+VLOOKUP(PaperPulpPrice[[#This Row],[DATE]],USD_serie_storica_mensileLit[#All],2,FALSE)</f>
        <v>#N/A</v>
      </c>
      <c r="E733">
        <f>+VLOOKUP(PaperPulpPrice[[#This Row],[DATE]],USD_serie_storica_mensile[#All],2,FALSE)</f>
        <v>1.1004</v>
      </c>
    </row>
    <row r="734" spans="1:5" x14ac:dyDescent="0.35">
      <c r="A734" s="1">
        <v>43739</v>
      </c>
      <c r="B734">
        <v>140.1</v>
      </c>
      <c r="C734">
        <f>+IFERROR(E734,1936.27/D734)*PaperPulpPrice[[#This Row],[Paper Pulp Price]]</f>
        <v>154.85252999999997</v>
      </c>
      <c r="D734" t="e">
        <f>+VLOOKUP(PaperPulpPrice[[#This Row],[DATE]],USD_serie_storica_mensileLit[#All],2,FALSE)</f>
        <v>#N/A</v>
      </c>
      <c r="E734">
        <f>+VLOOKUP(PaperPulpPrice[[#This Row],[DATE]],USD_serie_storica_mensile[#All],2,FALSE)</f>
        <v>1.1052999999999999</v>
      </c>
    </row>
    <row r="735" spans="1:5" x14ac:dyDescent="0.35">
      <c r="A735" s="1">
        <v>43770</v>
      </c>
      <c r="B735">
        <v>137.4</v>
      </c>
      <c r="C735">
        <f>+IFERROR(E735,1936.27/D735)*PaperPulpPrice[[#This Row],[Paper Pulp Price]]</f>
        <v>151.84074000000001</v>
      </c>
      <c r="D735" t="e">
        <f>+VLOOKUP(PaperPulpPrice[[#This Row],[DATE]],USD_serie_storica_mensileLit[#All],2,FALSE)</f>
        <v>#N/A</v>
      </c>
      <c r="E735">
        <f>+VLOOKUP(PaperPulpPrice[[#This Row],[DATE]],USD_serie_storica_mensile[#All],2,FALSE)</f>
        <v>1.1051</v>
      </c>
    </row>
    <row r="736" spans="1:5" x14ac:dyDescent="0.35">
      <c r="A736" s="1">
        <v>43800</v>
      </c>
      <c r="B736">
        <v>140.30000000000001</v>
      </c>
      <c r="C736">
        <f>+IFERROR(E736,1936.27/D736)*PaperPulpPrice[[#This Row],[Paper Pulp Price]]</f>
        <v>155.91539</v>
      </c>
      <c r="D736" t="e">
        <f>+VLOOKUP(PaperPulpPrice[[#This Row],[DATE]],USD_serie_storica_mensileLit[#All],2,FALSE)</f>
        <v>#N/A</v>
      </c>
      <c r="E736">
        <f>+VLOOKUP(PaperPulpPrice[[#This Row],[DATE]],USD_serie_storica_mensile[#All],2,FALSE)</f>
        <v>1.1113</v>
      </c>
    </row>
    <row r="737" spans="1:5" x14ac:dyDescent="0.35">
      <c r="A737" s="1">
        <v>43831</v>
      </c>
      <c r="B737">
        <v>139.19999999999999</v>
      </c>
      <c r="C737">
        <f>+IFERROR(E737,1936.27/D737)*PaperPulpPrice[[#This Row],[Paper Pulp Price]]</f>
        <v>154.512</v>
      </c>
      <c r="D737" t="e">
        <f>+VLOOKUP(PaperPulpPrice[[#This Row],[DATE]],USD_serie_storica_mensileLit[#All],2,FALSE)</f>
        <v>#N/A</v>
      </c>
      <c r="E737">
        <f>+VLOOKUP(PaperPulpPrice[[#This Row],[DATE]],USD_serie_storica_mensile[#All],2,FALSE)</f>
        <v>1.1100000000000001</v>
      </c>
    </row>
    <row r="738" spans="1:5" x14ac:dyDescent="0.35">
      <c r="A738" s="1">
        <v>43862</v>
      </c>
      <c r="B738">
        <v>142.69999999999999</v>
      </c>
      <c r="C738">
        <f>+IFERROR(E738,1936.27/D738)*PaperPulpPrice[[#This Row],[Paper Pulp Price]]</f>
        <v>155.61435</v>
      </c>
      <c r="D738" t="e">
        <f>+VLOOKUP(PaperPulpPrice[[#This Row],[DATE]],USD_serie_storica_mensileLit[#All],2,FALSE)</f>
        <v>#N/A</v>
      </c>
      <c r="E738">
        <f>+VLOOKUP(PaperPulpPrice[[#This Row],[DATE]],USD_serie_storica_mensile[#All],2,FALSE)</f>
        <v>1.0905</v>
      </c>
    </row>
    <row r="739" spans="1:5" x14ac:dyDescent="0.35">
      <c r="A739" s="1">
        <v>43891</v>
      </c>
      <c r="B739">
        <v>137.4</v>
      </c>
      <c r="C739">
        <f>+IFERROR(E739,1936.27/D739)*PaperPulpPrice[[#This Row],[Paper Pulp Price]]</f>
        <v>152.00562000000002</v>
      </c>
      <c r="D739" t="e">
        <f>+VLOOKUP(PaperPulpPrice[[#This Row],[DATE]],USD_serie_storica_mensileLit[#All],2,FALSE)</f>
        <v>#N/A</v>
      </c>
      <c r="E739">
        <f>+VLOOKUP(PaperPulpPrice[[#This Row],[DATE]],USD_serie_storica_mensile[#All],2,FALSE)</f>
        <v>1.1063000000000001</v>
      </c>
    </row>
    <row r="740" spans="1:5" x14ac:dyDescent="0.35">
      <c r="A740" s="1">
        <v>43922</v>
      </c>
      <c r="B740">
        <v>141.1</v>
      </c>
      <c r="C740">
        <f>+IFERROR(E740,1936.27/D740)*PaperPulpPrice[[#This Row],[Paper Pulp Price]]</f>
        <v>153.26282</v>
      </c>
      <c r="D740" t="e">
        <f>+VLOOKUP(PaperPulpPrice[[#This Row],[DATE]],USD_serie_storica_mensileLit[#All],2,FALSE)</f>
        <v>#N/A</v>
      </c>
      <c r="E740">
        <f>+VLOOKUP(PaperPulpPrice[[#This Row],[DATE]],USD_serie_storica_mensile[#All],2,FALSE)</f>
        <v>1.0862000000000001</v>
      </c>
    </row>
    <row r="741" spans="1:5" x14ac:dyDescent="0.35">
      <c r="A741" s="1">
        <v>43952</v>
      </c>
      <c r="B741">
        <v>144.6</v>
      </c>
      <c r="C741">
        <f>+IFERROR(E741,1936.27/D741)*PaperPulpPrice[[#This Row],[Paper Pulp Price]]</f>
        <v>157.64292</v>
      </c>
      <c r="D741" t="e">
        <f>+VLOOKUP(PaperPulpPrice[[#This Row],[DATE]],USD_serie_storica_mensileLit[#All],2,FALSE)</f>
        <v>#N/A</v>
      </c>
      <c r="E741">
        <f>+VLOOKUP(PaperPulpPrice[[#This Row],[DATE]],USD_serie_storica_mensile[#All],2,FALSE)</f>
        <v>1.0902000000000001</v>
      </c>
    </row>
    <row r="742" spans="1:5" x14ac:dyDescent="0.35">
      <c r="A742" s="1">
        <v>43983</v>
      </c>
      <c r="B742">
        <v>145.9</v>
      </c>
      <c r="C742">
        <f>+IFERROR(E742,1936.27/D742)*PaperPulpPrice[[#This Row],[Paper Pulp Price]]</f>
        <v>164.21045000000001</v>
      </c>
      <c r="D742" t="e">
        <f>+VLOOKUP(PaperPulpPrice[[#This Row],[DATE]],USD_serie_storica_mensileLit[#All],2,FALSE)</f>
        <v>#N/A</v>
      </c>
      <c r="E742">
        <f>+VLOOKUP(PaperPulpPrice[[#This Row],[DATE]],USD_serie_storica_mensile[#All],2,FALSE)</f>
        <v>1.1254999999999999</v>
      </c>
    </row>
    <row r="743" spans="1:5" x14ac:dyDescent="0.35">
      <c r="A743" s="1">
        <v>44013</v>
      </c>
      <c r="B743">
        <v>145.5</v>
      </c>
      <c r="C743">
        <f>+IFERROR(E743,1936.27/D743)*PaperPulpPrice[[#This Row],[Paper Pulp Price]]</f>
        <v>166.78665000000001</v>
      </c>
      <c r="D743" t="e">
        <f>+VLOOKUP(PaperPulpPrice[[#This Row],[DATE]],USD_serie_storica_mensileLit[#All],2,FALSE)</f>
        <v>#N/A</v>
      </c>
      <c r="E743">
        <f>+VLOOKUP(PaperPulpPrice[[#This Row],[DATE]],USD_serie_storica_mensile[#All],2,FALSE)</f>
        <v>1.1463000000000001</v>
      </c>
    </row>
    <row r="744" spans="1:5" x14ac:dyDescent="0.35">
      <c r="A744" s="1">
        <v>44044</v>
      </c>
      <c r="B744">
        <v>139.9</v>
      </c>
      <c r="C744">
        <f>+IFERROR(E744,1936.27/D744)*PaperPulpPrice[[#This Row],[Paper Pulp Price]]</f>
        <v>165.47372000000001</v>
      </c>
      <c r="D744" t="e">
        <f>+VLOOKUP(PaperPulpPrice[[#This Row],[DATE]],USD_serie_storica_mensileLit[#All],2,FALSE)</f>
        <v>#N/A</v>
      </c>
      <c r="E744">
        <f>+VLOOKUP(PaperPulpPrice[[#This Row],[DATE]],USD_serie_storica_mensile[#All],2,FALSE)</f>
        <v>1.1828000000000001</v>
      </c>
    </row>
    <row r="745" spans="1:5" x14ac:dyDescent="0.35">
      <c r="A745" s="1">
        <v>44075</v>
      </c>
      <c r="B745">
        <v>139.1</v>
      </c>
      <c r="C745">
        <f>+IFERROR(E745,1936.27/D745)*PaperPulpPrice[[#This Row],[Paper Pulp Price]]</f>
        <v>164.02671999999998</v>
      </c>
      <c r="D745" t="e">
        <f>+VLOOKUP(PaperPulpPrice[[#This Row],[DATE]],USD_serie_storica_mensileLit[#All],2,FALSE)</f>
        <v>#N/A</v>
      </c>
      <c r="E745">
        <f>+VLOOKUP(PaperPulpPrice[[#This Row],[DATE]],USD_serie_storica_mensile[#All],2,FALSE)</f>
        <v>1.1792</v>
      </c>
    </row>
    <row r="746" spans="1:5" x14ac:dyDescent="0.35">
      <c r="A746" s="1">
        <v>44105</v>
      </c>
      <c r="B746">
        <v>139.80000000000001</v>
      </c>
      <c r="C746">
        <f>+IFERROR(E746,1936.27/D746)*PaperPulpPrice[[#This Row],[Paper Pulp Price]]</f>
        <v>164.61450000000002</v>
      </c>
      <c r="D746" t="e">
        <f>+VLOOKUP(PaperPulpPrice[[#This Row],[DATE]],USD_serie_storica_mensileLit[#All],2,FALSE)</f>
        <v>#N/A</v>
      </c>
      <c r="E746">
        <f>+VLOOKUP(PaperPulpPrice[[#This Row],[DATE]],USD_serie_storica_mensile[#All],2,FALSE)</f>
        <v>1.1775</v>
      </c>
    </row>
    <row r="747" spans="1:5" x14ac:dyDescent="0.35">
      <c r="A747" s="1">
        <v>44136</v>
      </c>
      <c r="B747">
        <v>142</v>
      </c>
      <c r="C747">
        <f>+IFERROR(E747,1936.27/D747)*PaperPulpPrice[[#This Row],[Paper Pulp Price]]</f>
        <v>168.09959999999998</v>
      </c>
      <c r="D747" t="e">
        <f>+VLOOKUP(PaperPulpPrice[[#This Row],[DATE]],USD_serie_storica_mensileLit[#All],2,FALSE)</f>
        <v>#N/A</v>
      </c>
      <c r="E747">
        <f>+VLOOKUP(PaperPulpPrice[[#This Row],[DATE]],USD_serie_storica_mensile[#All],2,FALSE)</f>
        <v>1.1838</v>
      </c>
    </row>
    <row r="748" spans="1:5" x14ac:dyDescent="0.35">
      <c r="A748" s="1">
        <v>44166</v>
      </c>
      <c r="B748">
        <v>142.5</v>
      </c>
      <c r="C748">
        <f>+IFERROR(E748,1936.27/D748)*PaperPulpPrice[[#This Row],[Paper Pulp Price]]</f>
        <v>173.42250000000001</v>
      </c>
      <c r="D748" t="e">
        <f>+VLOOKUP(PaperPulpPrice[[#This Row],[DATE]],USD_serie_storica_mensileLit[#All],2,FALSE)</f>
        <v>#N/A</v>
      </c>
      <c r="E748">
        <f>+VLOOKUP(PaperPulpPrice[[#This Row],[DATE]],USD_serie_storica_mensile[#All],2,FALSE)</f>
        <v>1.2170000000000001</v>
      </c>
    </row>
    <row r="749" spans="1:5" x14ac:dyDescent="0.35">
      <c r="A749" s="1">
        <v>44197</v>
      </c>
      <c r="B749">
        <v>143.80000000000001</v>
      </c>
      <c r="C749">
        <f>+IFERROR(E749,1936.27/D749)*PaperPulpPrice[[#This Row],[Paper Pulp Price]]</f>
        <v>175.01898000000003</v>
      </c>
      <c r="D749" t="e">
        <f>+VLOOKUP(PaperPulpPrice[[#This Row],[DATE]],USD_serie_storica_mensileLit[#All],2,FALSE)</f>
        <v>#N/A</v>
      </c>
      <c r="E749">
        <f>+VLOOKUP(PaperPulpPrice[[#This Row],[DATE]],USD_serie_storica_mensile[#All],2,FALSE)</f>
        <v>1.2171000000000001</v>
      </c>
    </row>
    <row r="750" spans="1:5" x14ac:dyDescent="0.35">
      <c r="A750" s="1">
        <v>44228</v>
      </c>
      <c r="B750">
        <v>156</v>
      </c>
      <c r="C750">
        <f>+IFERROR(E750,1936.27/D750)*PaperPulpPrice[[#This Row],[Paper Pulp Price]]</f>
        <v>188.72880000000001</v>
      </c>
      <c r="D750" t="e">
        <f>+VLOOKUP(PaperPulpPrice[[#This Row],[DATE]],USD_serie_storica_mensileLit[#All],2,FALSE)</f>
        <v>#N/A</v>
      </c>
      <c r="E750">
        <f>+VLOOKUP(PaperPulpPrice[[#This Row],[DATE]],USD_serie_storica_mensile[#All],2,FALSE)</f>
        <v>1.2098</v>
      </c>
    </row>
    <row r="751" spans="1:5" x14ac:dyDescent="0.35">
      <c r="A751" s="1">
        <v>44256</v>
      </c>
      <c r="B751">
        <v>167.2</v>
      </c>
      <c r="C751">
        <f>+IFERROR(E751,1936.27/D751)*PaperPulpPrice[[#This Row],[Paper Pulp Price]]</f>
        <v>198.95127999999997</v>
      </c>
      <c r="D751" t="e">
        <f>+VLOOKUP(PaperPulpPrice[[#This Row],[DATE]],USD_serie_storica_mensileLit[#All],2,FALSE)</f>
        <v>#N/A</v>
      </c>
      <c r="E751">
        <f>+VLOOKUP(PaperPulpPrice[[#This Row],[DATE]],USD_serie_storica_mensile[#All],2,FALSE)</f>
        <v>1.1899</v>
      </c>
    </row>
    <row r="752" spans="1:5" x14ac:dyDescent="0.35">
      <c r="A752" s="1">
        <v>44287</v>
      </c>
      <c r="B752">
        <v>189.2</v>
      </c>
      <c r="C752">
        <f>+IFERROR(E752,1936.27/D752)*PaperPulpPrice[[#This Row],[Paper Pulp Price]]</f>
        <v>226.64267999999998</v>
      </c>
      <c r="D752" t="e">
        <f>+VLOOKUP(PaperPulpPrice[[#This Row],[DATE]],USD_serie_storica_mensileLit[#All],2,FALSE)</f>
        <v>#N/A</v>
      </c>
      <c r="E752">
        <f>+VLOOKUP(PaperPulpPrice[[#This Row],[DATE]],USD_serie_storica_mensile[#All],2,FALSE)</f>
        <v>1.1979</v>
      </c>
    </row>
    <row r="753" spans="1:5" x14ac:dyDescent="0.35">
      <c r="A753" s="1">
        <v>44317</v>
      </c>
      <c r="B753">
        <v>196.8</v>
      </c>
      <c r="C753">
        <f>+IFERROR(E753,1936.27/D753)*PaperPulpPrice[[#This Row],[Paper Pulp Price]]</f>
        <v>239.03327999999999</v>
      </c>
      <c r="D753" t="e">
        <f>+VLOOKUP(PaperPulpPrice[[#This Row],[DATE]],USD_serie_storica_mensileLit[#All],2,FALSE)</f>
        <v>#N/A</v>
      </c>
      <c r="E753">
        <f>+VLOOKUP(PaperPulpPrice[[#This Row],[DATE]],USD_serie_storica_mensile[#All],2,FALSE)</f>
        <v>1.2145999999999999</v>
      </c>
    </row>
    <row r="754" spans="1:5" x14ac:dyDescent="0.35">
      <c r="A754" s="1">
        <v>44348</v>
      </c>
      <c r="B754">
        <v>207.9</v>
      </c>
      <c r="C754">
        <f>+IFERROR(E754,1936.27/D754)*PaperPulpPrice[[#This Row],[Paper Pulp Price]]</f>
        <v>250.45713000000003</v>
      </c>
      <c r="D754" t="e">
        <f>+VLOOKUP(PaperPulpPrice[[#This Row],[DATE]],USD_serie_storica_mensileLit[#All],2,FALSE)</f>
        <v>#N/A</v>
      </c>
      <c r="E754">
        <f>+VLOOKUP(PaperPulpPrice[[#This Row],[DATE]],USD_serie_storica_mensile[#All],2,FALSE)</f>
        <v>1.2047000000000001</v>
      </c>
    </row>
    <row r="755" spans="1:5" x14ac:dyDescent="0.35">
      <c r="A755" s="1">
        <v>44378</v>
      </c>
      <c r="B755">
        <v>216.9</v>
      </c>
      <c r="C755">
        <f>+IFERROR(E755,1936.27/D755)*PaperPulpPrice[[#This Row],[Paper Pulp Price]]</f>
        <v>256.41917999999998</v>
      </c>
      <c r="D755" t="e">
        <f>+VLOOKUP(PaperPulpPrice[[#This Row],[DATE]],USD_serie_storica_mensileLit[#All],2,FALSE)</f>
        <v>#N/A</v>
      </c>
      <c r="E755">
        <f>+VLOOKUP(PaperPulpPrice[[#This Row],[DATE]],USD_serie_storica_mensile[#All],2,FALSE)</f>
        <v>1.1821999999999999</v>
      </c>
    </row>
    <row r="756" spans="1:5" x14ac:dyDescent="0.35">
      <c r="A756" s="1">
        <v>44409</v>
      </c>
      <c r="B756">
        <v>210.1</v>
      </c>
      <c r="C756">
        <f>+IFERROR(E756,1936.27/D756)*PaperPulpPrice[[#This Row],[Paper Pulp Price]]</f>
        <v>247.32972000000001</v>
      </c>
      <c r="D756" t="e">
        <f>+VLOOKUP(PaperPulpPrice[[#This Row],[DATE]],USD_serie_storica_mensileLit[#All],2,FALSE)</f>
        <v>#N/A</v>
      </c>
      <c r="E756">
        <f>+VLOOKUP(PaperPulpPrice[[#This Row],[DATE]],USD_serie_storica_mensile[#All],2,FALSE)</f>
        <v>1.1772</v>
      </c>
    </row>
    <row r="757" spans="1:5" x14ac:dyDescent="0.35">
      <c r="A757" s="1">
        <v>44440</v>
      </c>
      <c r="B757">
        <v>207.8</v>
      </c>
      <c r="C757">
        <f>+IFERROR(E757,1936.27/D757)*PaperPulpPrice[[#This Row],[Paper Pulp Price]]</f>
        <v>244.58060000000003</v>
      </c>
      <c r="D757" t="e">
        <f>+VLOOKUP(PaperPulpPrice[[#This Row],[DATE]],USD_serie_storica_mensileLit[#All],2,FALSE)</f>
        <v>#N/A</v>
      </c>
      <c r="E757">
        <f>+VLOOKUP(PaperPulpPrice[[#This Row],[DATE]],USD_serie_storica_mensile[#All],2,FALSE)</f>
        <v>1.177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83A0-8FEC-44B4-BD82-59136EEC2022}">
  <dimension ref="A1:C275"/>
  <sheetViews>
    <sheetView workbookViewId="0">
      <selection activeCell="G6" sqref="G6"/>
    </sheetView>
  </sheetViews>
  <sheetFormatPr defaultRowHeight="14.5" x14ac:dyDescent="0.35"/>
  <cols>
    <col min="1" max="1" width="19.6328125" bestFit="1" customWidth="1"/>
    <col min="2" max="2" width="13.08984375" bestFit="1" customWidth="1"/>
    <col min="3" max="3" width="31.6328125" bestFit="1" customWidth="1"/>
  </cols>
  <sheetData>
    <row r="1" spans="1:3" x14ac:dyDescent="0.35">
      <c r="A1" t="s">
        <v>1080</v>
      </c>
      <c r="B1" t="s">
        <v>1081</v>
      </c>
      <c r="C1" t="s">
        <v>1082</v>
      </c>
    </row>
    <row r="2" spans="1:3" x14ac:dyDescent="0.35">
      <c r="A2" s="1">
        <v>36161</v>
      </c>
      <c r="B2">
        <v>1.1607799999999999</v>
      </c>
      <c r="C2" s="9" t="s">
        <v>1084</v>
      </c>
    </row>
    <row r="3" spans="1:3" x14ac:dyDescent="0.35">
      <c r="A3" s="1">
        <v>36192</v>
      </c>
      <c r="B3">
        <v>1.12077</v>
      </c>
      <c r="C3" s="9" t="s">
        <v>1084</v>
      </c>
    </row>
    <row r="4" spans="1:3" x14ac:dyDescent="0.35">
      <c r="A4" s="1">
        <v>36220</v>
      </c>
      <c r="B4">
        <v>1.0883</v>
      </c>
      <c r="C4" s="9" t="s">
        <v>1084</v>
      </c>
    </row>
    <row r="5" spans="1:3" x14ac:dyDescent="0.35">
      <c r="A5" s="1">
        <v>36251</v>
      </c>
      <c r="B5">
        <v>1.0704400000000001</v>
      </c>
      <c r="C5" s="9" t="s">
        <v>1084</v>
      </c>
    </row>
    <row r="6" spans="1:3" x14ac:dyDescent="0.35">
      <c r="A6" s="1">
        <v>36281</v>
      </c>
      <c r="B6">
        <v>1.06281</v>
      </c>
      <c r="C6" s="9" t="s">
        <v>1084</v>
      </c>
    </row>
    <row r="7" spans="1:3" x14ac:dyDescent="0.35">
      <c r="A7" s="1">
        <v>36312</v>
      </c>
      <c r="B7">
        <v>1.03775</v>
      </c>
      <c r="C7" s="9" t="s">
        <v>1084</v>
      </c>
    </row>
    <row r="8" spans="1:3" x14ac:dyDescent="0.35">
      <c r="A8" s="1">
        <v>36342</v>
      </c>
      <c r="B8">
        <v>1.0352699999999999</v>
      </c>
      <c r="C8" s="9" t="s">
        <v>1084</v>
      </c>
    </row>
    <row r="9" spans="1:3" x14ac:dyDescent="0.35">
      <c r="A9" s="1">
        <v>36373</v>
      </c>
      <c r="B9">
        <v>1.0603499999999999</v>
      </c>
      <c r="C9" s="9" t="s">
        <v>1084</v>
      </c>
    </row>
    <row r="10" spans="1:3" x14ac:dyDescent="0.35">
      <c r="A10" s="1">
        <v>36404</v>
      </c>
      <c r="B10">
        <v>1.0500799999999999</v>
      </c>
      <c r="C10" s="9" t="s">
        <v>1084</v>
      </c>
    </row>
    <row r="11" spans="1:3" x14ac:dyDescent="0.35">
      <c r="A11" s="1">
        <v>36434</v>
      </c>
      <c r="B11">
        <v>1.07063</v>
      </c>
      <c r="C11" s="9" t="s">
        <v>1084</v>
      </c>
    </row>
    <row r="12" spans="1:3" x14ac:dyDescent="0.35">
      <c r="A12" s="1">
        <v>36465</v>
      </c>
      <c r="B12">
        <v>1.03382</v>
      </c>
      <c r="C12" s="9" t="s">
        <v>1084</v>
      </c>
    </row>
    <row r="13" spans="1:3" x14ac:dyDescent="0.35">
      <c r="A13" s="1">
        <v>36495</v>
      </c>
      <c r="B13">
        <v>1.01101</v>
      </c>
      <c r="C13" s="9" t="s">
        <v>1084</v>
      </c>
    </row>
    <row r="14" spans="1:3" x14ac:dyDescent="0.35">
      <c r="A14" s="1">
        <v>36526</v>
      </c>
      <c r="B14">
        <v>1.0137</v>
      </c>
      <c r="C14" s="9" t="s">
        <v>1084</v>
      </c>
    </row>
    <row r="15" spans="1:3" x14ac:dyDescent="0.35">
      <c r="A15" s="1">
        <v>36557</v>
      </c>
      <c r="B15">
        <v>0.98342399999999996</v>
      </c>
      <c r="C15" s="9" t="s">
        <v>1084</v>
      </c>
    </row>
    <row r="16" spans="1:3" x14ac:dyDescent="0.35">
      <c r="A16" s="1">
        <v>36586</v>
      </c>
      <c r="B16">
        <v>0.96434299999999995</v>
      </c>
      <c r="C16" s="9" t="s">
        <v>1084</v>
      </c>
    </row>
    <row r="17" spans="1:3" x14ac:dyDescent="0.35">
      <c r="A17" s="1">
        <v>36617</v>
      </c>
      <c r="B17">
        <v>0.94694999999999996</v>
      </c>
      <c r="C17" s="9" t="s">
        <v>1084</v>
      </c>
    </row>
    <row r="18" spans="1:3" x14ac:dyDescent="0.35">
      <c r="A18" s="1">
        <v>36647</v>
      </c>
      <c r="B18">
        <v>0.905968</v>
      </c>
      <c r="C18" s="9" t="s">
        <v>1084</v>
      </c>
    </row>
    <row r="19" spans="1:3" x14ac:dyDescent="0.35">
      <c r="A19" s="1">
        <v>36678</v>
      </c>
      <c r="B19">
        <v>0.94917700000000005</v>
      </c>
      <c r="C19" s="9" t="s">
        <v>1084</v>
      </c>
    </row>
    <row r="20" spans="1:3" x14ac:dyDescent="0.35">
      <c r="A20" s="1">
        <v>36708</v>
      </c>
      <c r="B20">
        <v>0.93965699999999996</v>
      </c>
      <c r="C20" s="9" t="s">
        <v>1084</v>
      </c>
    </row>
    <row r="21" spans="1:3" x14ac:dyDescent="0.35">
      <c r="A21" s="1">
        <v>36739</v>
      </c>
      <c r="B21">
        <v>0.904057</v>
      </c>
      <c r="C21" s="9" t="s">
        <v>1084</v>
      </c>
    </row>
    <row r="22" spans="1:3" x14ac:dyDescent="0.35">
      <c r="A22" s="1">
        <v>36770</v>
      </c>
      <c r="B22">
        <v>0.87211399999999994</v>
      </c>
      <c r="C22" s="9" t="s">
        <v>1084</v>
      </c>
    </row>
    <row r="23" spans="1:3" x14ac:dyDescent="0.35">
      <c r="A23" s="1">
        <v>36800</v>
      </c>
      <c r="B23">
        <v>0.855159</v>
      </c>
      <c r="C23" s="9" t="s">
        <v>1084</v>
      </c>
    </row>
    <row r="24" spans="1:3" x14ac:dyDescent="0.35">
      <c r="A24" s="1">
        <v>36831</v>
      </c>
      <c r="B24">
        <v>0.85638599999999998</v>
      </c>
      <c r="C24" s="9" t="s">
        <v>1084</v>
      </c>
    </row>
    <row r="25" spans="1:3" x14ac:dyDescent="0.35">
      <c r="A25" s="1">
        <v>36861</v>
      </c>
      <c r="B25">
        <v>0.897316</v>
      </c>
      <c r="C25" s="9" t="s">
        <v>1084</v>
      </c>
    </row>
    <row r="26" spans="1:3" x14ac:dyDescent="0.35">
      <c r="A26" s="1">
        <v>36892</v>
      </c>
      <c r="B26">
        <v>0.93828199999999995</v>
      </c>
      <c r="C26" s="9" t="s">
        <v>1084</v>
      </c>
    </row>
    <row r="27" spans="1:3" x14ac:dyDescent="0.35">
      <c r="A27" s="1">
        <v>36923</v>
      </c>
      <c r="B27">
        <v>0.921705</v>
      </c>
      <c r="C27" s="9" t="s">
        <v>1084</v>
      </c>
    </row>
    <row r="28" spans="1:3" x14ac:dyDescent="0.35">
      <c r="A28" s="1">
        <v>36951</v>
      </c>
      <c r="B28">
        <v>0.90952299999999997</v>
      </c>
      <c r="C28" s="9" t="s">
        <v>1084</v>
      </c>
    </row>
    <row r="29" spans="1:3" x14ac:dyDescent="0.35">
      <c r="A29" s="1">
        <v>36982</v>
      </c>
      <c r="B29">
        <v>0.89200000000000002</v>
      </c>
      <c r="C29" s="9" t="s">
        <v>1084</v>
      </c>
    </row>
    <row r="30" spans="1:3" x14ac:dyDescent="0.35">
      <c r="A30" s="1">
        <v>37012</v>
      </c>
      <c r="B30">
        <v>0.87416400000000005</v>
      </c>
      <c r="C30" s="9" t="s">
        <v>1084</v>
      </c>
    </row>
    <row r="31" spans="1:3" x14ac:dyDescent="0.35">
      <c r="A31" s="1">
        <v>37043</v>
      </c>
      <c r="B31">
        <v>0.85316700000000001</v>
      </c>
      <c r="C31" s="9" t="s">
        <v>1084</v>
      </c>
    </row>
    <row r="32" spans="1:3" x14ac:dyDescent="0.35">
      <c r="A32" s="1">
        <v>37073</v>
      </c>
      <c r="B32">
        <v>0.86066399999999998</v>
      </c>
      <c r="C32" s="9" t="s">
        <v>1084</v>
      </c>
    </row>
    <row r="33" spans="1:3" x14ac:dyDescent="0.35">
      <c r="A33" s="1">
        <v>37104</v>
      </c>
      <c r="B33">
        <v>0.90048300000000003</v>
      </c>
      <c r="C33" s="9" t="s">
        <v>1084</v>
      </c>
    </row>
    <row r="34" spans="1:3" x14ac:dyDescent="0.35">
      <c r="A34" s="1">
        <v>37135</v>
      </c>
      <c r="B34">
        <v>0.91109499999999999</v>
      </c>
      <c r="C34" s="9" t="s">
        <v>1084</v>
      </c>
    </row>
    <row r="35" spans="1:3" x14ac:dyDescent="0.35">
      <c r="A35" s="1">
        <v>37165</v>
      </c>
      <c r="B35">
        <v>0.90586500000000003</v>
      </c>
      <c r="C35" s="9" t="s">
        <v>1084</v>
      </c>
    </row>
    <row r="36" spans="1:3" x14ac:dyDescent="0.35">
      <c r="A36" s="1">
        <v>37196</v>
      </c>
      <c r="B36">
        <v>0.88830900000000002</v>
      </c>
      <c r="C36" s="9" t="s">
        <v>1084</v>
      </c>
    </row>
    <row r="37" spans="1:3" x14ac:dyDescent="0.35">
      <c r="A37" s="1">
        <v>37226</v>
      </c>
      <c r="B37">
        <v>0.89237200000000005</v>
      </c>
      <c r="C37" s="9" t="s">
        <v>1084</v>
      </c>
    </row>
    <row r="38" spans="1:3" x14ac:dyDescent="0.35">
      <c r="A38" s="1">
        <v>37257</v>
      </c>
      <c r="B38">
        <v>0.88328600000000002</v>
      </c>
      <c r="C38" s="9" t="s">
        <v>1084</v>
      </c>
    </row>
    <row r="39" spans="1:3" x14ac:dyDescent="0.35">
      <c r="A39" s="1">
        <v>37288</v>
      </c>
      <c r="B39">
        <v>0.870035</v>
      </c>
      <c r="C39" s="9" t="s">
        <v>1084</v>
      </c>
    </row>
    <row r="40" spans="1:3" x14ac:dyDescent="0.35">
      <c r="A40" s="1">
        <v>37316</v>
      </c>
      <c r="B40">
        <v>0.87580000000000002</v>
      </c>
      <c r="C40" s="9" t="s">
        <v>1084</v>
      </c>
    </row>
    <row r="41" spans="1:3" x14ac:dyDescent="0.35">
      <c r="A41" s="1">
        <v>37347</v>
      </c>
      <c r="B41">
        <v>0.88584300000000005</v>
      </c>
      <c r="C41" s="9" t="s">
        <v>1084</v>
      </c>
    </row>
    <row r="42" spans="1:3" x14ac:dyDescent="0.35">
      <c r="A42" s="1">
        <v>37377</v>
      </c>
      <c r="B42">
        <v>0.91700000000000004</v>
      </c>
      <c r="C42" s="9" t="s">
        <v>1084</v>
      </c>
    </row>
    <row r="43" spans="1:3" x14ac:dyDescent="0.35">
      <c r="A43" s="1">
        <v>37408</v>
      </c>
      <c r="B43">
        <v>0.95543999999999996</v>
      </c>
      <c r="C43" s="9" t="s">
        <v>1084</v>
      </c>
    </row>
    <row r="44" spans="1:3" x14ac:dyDescent="0.35">
      <c r="A44" s="1">
        <v>37438</v>
      </c>
      <c r="B44">
        <v>0.99218300000000004</v>
      </c>
      <c r="C44" s="9" t="s">
        <v>1084</v>
      </c>
    </row>
    <row r="45" spans="1:3" x14ac:dyDescent="0.35">
      <c r="A45" s="1">
        <v>37469</v>
      </c>
      <c r="B45">
        <v>0.97775900000000004</v>
      </c>
      <c r="C45" s="9" t="s">
        <v>1084</v>
      </c>
    </row>
    <row r="46" spans="1:3" x14ac:dyDescent="0.35">
      <c r="A46" s="1">
        <v>37500</v>
      </c>
      <c r="B46">
        <v>0.98079499999999997</v>
      </c>
      <c r="C46" s="9" t="s">
        <v>1084</v>
      </c>
    </row>
    <row r="47" spans="1:3" x14ac:dyDescent="0.35">
      <c r="A47" s="1">
        <v>37530</v>
      </c>
      <c r="B47">
        <v>0.98110900000000001</v>
      </c>
      <c r="C47" s="9" t="s">
        <v>1084</v>
      </c>
    </row>
    <row r="48" spans="1:3" x14ac:dyDescent="0.35">
      <c r="A48" s="1">
        <v>37561</v>
      </c>
      <c r="B48">
        <v>1.00136</v>
      </c>
      <c r="C48" s="9" t="s">
        <v>1084</v>
      </c>
    </row>
    <row r="49" spans="1:3" x14ac:dyDescent="0.35">
      <c r="A49" s="1">
        <v>37591</v>
      </c>
      <c r="B49">
        <v>1.0182599999999999</v>
      </c>
      <c r="C49" s="9" t="s">
        <v>1084</v>
      </c>
    </row>
    <row r="50" spans="1:3" x14ac:dyDescent="0.35">
      <c r="A50" s="1">
        <v>37622</v>
      </c>
      <c r="B50">
        <v>1.06219</v>
      </c>
      <c r="C50" s="9" t="s">
        <v>1084</v>
      </c>
    </row>
    <row r="51" spans="1:3" x14ac:dyDescent="0.35">
      <c r="A51" s="1">
        <v>37653</v>
      </c>
      <c r="B51">
        <v>1.0772999999999999</v>
      </c>
      <c r="C51" s="9" t="s">
        <v>1084</v>
      </c>
    </row>
    <row r="52" spans="1:3" x14ac:dyDescent="0.35">
      <c r="A52" s="1">
        <v>37681</v>
      </c>
      <c r="B52">
        <v>1.0806500000000001</v>
      </c>
      <c r="C52" s="9" t="s">
        <v>1084</v>
      </c>
    </row>
    <row r="53" spans="1:3" x14ac:dyDescent="0.35">
      <c r="A53" s="1">
        <v>37712</v>
      </c>
      <c r="B53">
        <v>1.0847599999999999</v>
      </c>
      <c r="C53" s="9" t="s">
        <v>1084</v>
      </c>
    </row>
    <row r="54" spans="1:3" x14ac:dyDescent="0.35">
      <c r="A54" s="1">
        <v>37742</v>
      </c>
      <c r="B54">
        <v>1.15818</v>
      </c>
      <c r="C54" s="9" t="s">
        <v>1084</v>
      </c>
    </row>
    <row r="55" spans="1:3" x14ac:dyDescent="0.35">
      <c r="A55" s="1">
        <v>37773</v>
      </c>
      <c r="B55">
        <v>1.16628</v>
      </c>
      <c r="C55" s="9" t="s">
        <v>1084</v>
      </c>
    </row>
    <row r="56" spans="1:3" x14ac:dyDescent="0.35">
      <c r="A56" s="1">
        <v>37803</v>
      </c>
      <c r="B56">
        <v>1.1371800000000001</v>
      </c>
      <c r="C56" s="9" t="s">
        <v>1084</v>
      </c>
    </row>
    <row r="57" spans="1:3" x14ac:dyDescent="0.35">
      <c r="A57" s="1">
        <v>37834</v>
      </c>
      <c r="B57">
        <v>1.1138699999999999</v>
      </c>
      <c r="C57" s="9" t="s">
        <v>1084</v>
      </c>
    </row>
    <row r="58" spans="1:3" x14ac:dyDescent="0.35">
      <c r="A58" s="1">
        <v>37865</v>
      </c>
      <c r="B58">
        <v>1.1221699999999999</v>
      </c>
      <c r="C58" s="9" t="s">
        <v>1084</v>
      </c>
    </row>
    <row r="59" spans="1:3" x14ac:dyDescent="0.35">
      <c r="A59" s="1">
        <v>37895</v>
      </c>
      <c r="B59">
        <v>1.16919</v>
      </c>
      <c r="C59" s="9" t="s">
        <v>1084</v>
      </c>
    </row>
    <row r="60" spans="1:3" x14ac:dyDescent="0.35">
      <c r="A60" s="1">
        <v>37926</v>
      </c>
      <c r="B60">
        <v>1.1701999999999999</v>
      </c>
      <c r="C60" s="9" t="s">
        <v>1084</v>
      </c>
    </row>
    <row r="61" spans="1:3" x14ac:dyDescent="0.35">
      <c r="A61" s="1">
        <v>37956</v>
      </c>
      <c r="B61">
        <v>1.2285600000000001</v>
      </c>
      <c r="C61" s="9" t="s">
        <v>1084</v>
      </c>
    </row>
    <row r="62" spans="1:3" x14ac:dyDescent="0.35">
      <c r="A62" s="1">
        <v>37987</v>
      </c>
      <c r="B62">
        <v>1.26132</v>
      </c>
      <c r="C62" s="9" t="s">
        <v>1084</v>
      </c>
    </row>
    <row r="63" spans="1:3" x14ac:dyDescent="0.35">
      <c r="A63" s="1">
        <v>38018</v>
      </c>
      <c r="B63">
        <v>1.2646500000000001</v>
      </c>
      <c r="C63" s="9" t="s">
        <v>1084</v>
      </c>
    </row>
    <row r="64" spans="1:3" x14ac:dyDescent="0.35">
      <c r="A64" s="1">
        <v>38047</v>
      </c>
      <c r="B64">
        <v>1.22617</v>
      </c>
      <c r="C64" s="9" t="s">
        <v>1084</v>
      </c>
    </row>
    <row r="65" spans="1:3" x14ac:dyDescent="0.35">
      <c r="A65" s="1">
        <v>38078</v>
      </c>
      <c r="B65">
        <v>1.1985399999999999</v>
      </c>
      <c r="C65" s="9" t="s">
        <v>1084</v>
      </c>
    </row>
    <row r="66" spans="1:3" x14ac:dyDescent="0.35">
      <c r="A66" s="1">
        <v>38108</v>
      </c>
      <c r="B66">
        <v>1.20072</v>
      </c>
      <c r="C66" s="9" t="s">
        <v>1084</v>
      </c>
    </row>
    <row r="67" spans="1:3" x14ac:dyDescent="0.35">
      <c r="A67" s="1">
        <v>38139</v>
      </c>
      <c r="B67">
        <v>1.21383</v>
      </c>
      <c r="C67" s="9" t="s">
        <v>1084</v>
      </c>
    </row>
    <row r="68" spans="1:3" x14ac:dyDescent="0.35">
      <c r="A68" s="1">
        <v>38169</v>
      </c>
      <c r="B68">
        <v>1.2265900000000001</v>
      </c>
      <c r="C68" s="9" t="s">
        <v>1084</v>
      </c>
    </row>
    <row r="69" spans="1:3" x14ac:dyDescent="0.35">
      <c r="A69" s="1">
        <v>38200</v>
      </c>
      <c r="B69">
        <v>1.2176</v>
      </c>
      <c r="C69" s="9" t="s">
        <v>1084</v>
      </c>
    </row>
    <row r="70" spans="1:3" x14ac:dyDescent="0.35">
      <c r="A70" s="1">
        <v>38231</v>
      </c>
      <c r="B70">
        <v>1.2217800000000001</v>
      </c>
      <c r="C70" s="9" t="s">
        <v>1084</v>
      </c>
    </row>
    <row r="71" spans="1:3" x14ac:dyDescent="0.35">
      <c r="A71" s="1">
        <v>38261</v>
      </c>
      <c r="B71">
        <v>1.2489699999999999</v>
      </c>
      <c r="C71" s="9" t="s">
        <v>1084</v>
      </c>
    </row>
    <row r="72" spans="1:3" x14ac:dyDescent="0.35">
      <c r="A72" s="1">
        <v>38292</v>
      </c>
      <c r="B72">
        <v>1.29914</v>
      </c>
      <c r="C72" s="9" t="s">
        <v>1084</v>
      </c>
    </row>
    <row r="73" spans="1:3" x14ac:dyDescent="0.35">
      <c r="A73" s="1">
        <v>38322</v>
      </c>
      <c r="B73">
        <v>1.34076</v>
      </c>
      <c r="C73" s="9" t="s">
        <v>1084</v>
      </c>
    </row>
    <row r="74" spans="1:3" x14ac:dyDescent="0.35">
      <c r="A74" s="1">
        <v>38353</v>
      </c>
      <c r="B74">
        <v>1.31193</v>
      </c>
      <c r="C74" s="9" t="s">
        <v>1084</v>
      </c>
    </row>
    <row r="75" spans="1:3" x14ac:dyDescent="0.35">
      <c r="A75" s="1">
        <v>38384</v>
      </c>
      <c r="B75">
        <v>1.3014300000000001</v>
      </c>
      <c r="C75" s="9" t="s">
        <v>1084</v>
      </c>
    </row>
    <row r="76" spans="1:3" x14ac:dyDescent="0.35">
      <c r="A76" s="1">
        <v>38412</v>
      </c>
      <c r="B76">
        <v>1.3200700000000001</v>
      </c>
      <c r="C76" s="9" t="s">
        <v>1084</v>
      </c>
    </row>
    <row r="77" spans="1:3" x14ac:dyDescent="0.35">
      <c r="A77" s="1">
        <v>38443</v>
      </c>
      <c r="B77">
        <v>1.29379</v>
      </c>
      <c r="C77" s="9" t="s">
        <v>1084</v>
      </c>
    </row>
    <row r="78" spans="1:3" x14ac:dyDescent="0.35">
      <c r="A78" s="1">
        <v>38473</v>
      </c>
      <c r="B78">
        <v>1.2694000000000001</v>
      </c>
      <c r="C78" s="9" t="s">
        <v>1084</v>
      </c>
    </row>
    <row r="79" spans="1:3" x14ac:dyDescent="0.35">
      <c r="A79" s="1">
        <v>38504</v>
      </c>
      <c r="B79">
        <v>1.2164900000000001</v>
      </c>
      <c r="C79" s="9" t="s">
        <v>1084</v>
      </c>
    </row>
    <row r="80" spans="1:3" x14ac:dyDescent="0.35">
      <c r="A80" s="1">
        <v>38534</v>
      </c>
      <c r="B80">
        <v>1.2037199999999999</v>
      </c>
      <c r="C80" s="9" t="s">
        <v>1084</v>
      </c>
    </row>
    <row r="81" spans="1:3" x14ac:dyDescent="0.35">
      <c r="A81" s="1">
        <v>38565</v>
      </c>
      <c r="B81">
        <v>1.2292400000000001</v>
      </c>
      <c r="C81" s="9" t="s">
        <v>1084</v>
      </c>
    </row>
    <row r="82" spans="1:3" x14ac:dyDescent="0.35">
      <c r="A82" s="1">
        <v>38596</v>
      </c>
      <c r="B82">
        <v>1.2256400000000001</v>
      </c>
      <c r="C82" s="9" t="s">
        <v>1084</v>
      </c>
    </row>
    <row r="83" spans="1:3" x14ac:dyDescent="0.35">
      <c r="A83" s="1">
        <v>38626</v>
      </c>
      <c r="B83">
        <v>1.2014499999999999</v>
      </c>
      <c r="C83" s="9" t="s">
        <v>1084</v>
      </c>
    </row>
    <row r="84" spans="1:3" x14ac:dyDescent="0.35">
      <c r="A84" s="1">
        <v>38657</v>
      </c>
      <c r="B84">
        <v>1.1785699999999999</v>
      </c>
      <c r="C84" s="9" t="s">
        <v>1084</v>
      </c>
    </row>
    <row r="85" spans="1:3" x14ac:dyDescent="0.35">
      <c r="A85" s="1">
        <v>38687</v>
      </c>
      <c r="B85">
        <v>1.1856100000000001</v>
      </c>
      <c r="C85" s="9" t="s">
        <v>1084</v>
      </c>
    </row>
    <row r="86" spans="1:3" x14ac:dyDescent="0.35">
      <c r="A86" s="1">
        <v>38718</v>
      </c>
      <c r="B86">
        <v>1.21031</v>
      </c>
      <c r="C86" s="9" t="s">
        <v>1084</v>
      </c>
    </row>
    <row r="87" spans="1:3" x14ac:dyDescent="0.35">
      <c r="A87" s="1">
        <v>38749</v>
      </c>
      <c r="B87">
        <v>1.19384</v>
      </c>
      <c r="C87" s="9" t="s">
        <v>1084</v>
      </c>
    </row>
    <row r="88" spans="1:3" x14ac:dyDescent="0.35">
      <c r="A88" s="1">
        <v>38777</v>
      </c>
      <c r="B88">
        <v>1.202</v>
      </c>
      <c r="C88" s="9" t="s">
        <v>1084</v>
      </c>
    </row>
    <row r="89" spans="1:3" x14ac:dyDescent="0.35">
      <c r="A89" s="1">
        <v>38808</v>
      </c>
      <c r="B89">
        <v>1.22712</v>
      </c>
      <c r="C89" s="9" t="s">
        <v>1084</v>
      </c>
    </row>
    <row r="90" spans="1:3" x14ac:dyDescent="0.35">
      <c r="A90" s="1">
        <v>38838</v>
      </c>
      <c r="B90">
        <v>1.2769600000000001</v>
      </c>
      <c r="C90" s="9" t="s">
        <v>1084</v>
      </c>
    </row>
    <row r="91" spans="1:3" x14ac:dyDescent="0.35">
      <c r="A91" s="1">
        <v>38869</v>
      </c>
      <c r="B91">
        <v>1.2649999999999999</v>
      </c>
      <c r="C91" s="9" t="s">
        <v>1084</v>
      </c>
    </row>
    <row r="92" spans="1:3" x14ac:dyDescent="0.35">
      <c r="A92" s="1">
        <v>38899</v>
      </c>
      <c r="B92">
        <v>1.26837</v>
      </c>
      <c r="C92" s="9" t="s">
        <v>1084</v>
      </c>
    </row>
    <row r="93" spans="1:3" x14ac:dyDescent="0.35">
      <c r="A93" s="1">
        <v>38930</v>
      </c>
      <c r="B93">
        <v>1.2811300000000001</v>
      </c>
      <c r="C93" s="9" t="s">
        <v>1084</v>
      </c>
    </row>
    <row r="94" spans="1:3" x14ac:dyDescent="0.35">
      <c r="A94" s="1">
        <v>38961</v>
      </c>
      <c r="B94">
        <v>1.27274</v>
      </c>
      <c r="C94" s="9" t="s">
        <v>1084</v>
      </c>
    </row>
    <row r="95" spans="1:3" x14ac:dyDescent="0.35">
      <c r="A95" s="1">
        <v>38991</v>
      </c>
      <c r="B95">
        <v>1.2611000000000001</v>
      </c>
      <c r="C95" s="9" t="s">
        <v>1084</v>
      </c>
    </row>
    <row r="96" spans="1:3" x14ac:dyDescent="0.35">
      <c r="A96" s="1">
        <v>39022</v>
      </c>
      <c r="B96">
        <v>1.2881400000000001</v>
      </c>
      <c r="C96" s="9" t="s">
        <v>1084</v>
      </c>
    </row>
    <row r="97" spans="1:3" x14ac:dyDescent="0.35">
      <c r="A97" s="1">
        <v>39052</v>
      </c>
      <c r="B97">
        <v>1.32128</v>
      </c>
      <c r="C97" s="9" t="s">
        <v>1084</v>
      </c>
    </row>
    <row r="98" spans="1:3" x14ac:dyDescent="0.35">
      <c r="A98" s="1">
        <v>39083</v>
      </c>
      <c r="B98">
        <v>1.29986</v>
      </c>
      <c r="C98" s="9" t="s">
        <v>1084</v>
      </c>
    </row>
    <row r="99" spans="1:3" x14ac:dyDescent="0.35">
      <c r="A99" s="1">
        <v>39114</v>
      </c>
      <c r="B99">
        <v>1.30742</v>
      </c>
      <c r="C99" s="9" t="s">
        <v>1084</v>
      </c>
    </row>
    <row r="100" spans="1:3" x14ac:dyDescent="0.35">
      <c r="A100" s="1">
        <v>39142</v>
      </c>
      <c r="B100">
        <v>1.32419</v>
      </c>
      <c r="C100" s="9" t="s">
        <v>1084</v>
      </c>
    </row>
    <row r="101" spans="1:3" x14ac:dyDescent="0.35">
      <c r="A101" s="1">
        <v>39173</v>
      </c>
      <c r="B101">
        <v>1.35162</v>
      </c>
      <c r="C101" s="9" t="s">
        <v>1084</v>
      </c>
    </row>
    <row r="102" spans="1:3" x14ac:dyDescent="0.35">
      <c r="A102" s="1">
        <v>39203</v>
      </c>
      <c r="B102">
        <v>1.3511299999999999</v>
      </c>
      <c r="C102" s="9" t="s">
        <v>1084</v>
      </c>
    </row>
    <row r="103" spans="1:3" x14ac:dyDescent="0.35">
      <c r="A103" s="1">
        <v>39234</v>
      </c>
      <c r="B103">
        <v>1.3418600000000001</v>
      </c>
      <c r="C103" s="9" t="s">
        <v>1084</v>
      </c>
    </row>
    <row r="104" spans="1:3" x14ac:dyDescent="0.35">
      <c r="A104" s="1">
        <v>39264</v>
      </c>
      <c r="B104">
        <v>1.3715599999999999</v>
      </c>
      <c r="C104" s="9" t="s">
        <v>1084</v>
      </c>
    </row>
    <row r="105" spans="1:3" x14ac:dyDescent="0.35">
      <c r="A105" s="1">
        <v>39295</v>
      </c>
      <c r="B105">
        <v>1.36225</v>
      </c>
      <c r="C105" s="9" t="s">
        <v>1084</v>
      </c>
    </row>
    <row r="106" spans="1:3" x14ac:dyDescent="0.35">
      <c r="A106" s="1">
        <v>39326</v>
      </c>
      <c r="B106">
        <v>1.3896500000000001</v>
      </c>
      <c r="C106" s="9" t="s">
        <v>1084</v>
      </c>
    </row>
    <row r="107" spans="1:3" x14ac:dyDescent="0.35">
      <c r="A107" s="1">
        <v>39356</v>
      </c>
      <c r="B107">
        <v>1.42275</v>
      </c>
      <c r="C107" s="9" t="s">
        <v>1084</v>
      </c>
    </row>
    <row r="108" spans="1:3" x14ac:dyDescent="0.35">
      <c r="A108" s="1">
        <v>39387</v>
      </c>
      <c r="B108">
        <v>1.4683600000000001</v>
      </c>
      <c r="C108" s="9" t="s">
        <v>1084</v>
      </c>
    </row>
    <row r="109" spans="1:3" x14ac:dyDescent="0.35">
      <c r="A109" s="1">
        <v>39417</v>
      </c>
      <c r="B109">
        <v>1.4570399999999999</v>
      </c>
      <c r="C109" s="9" t="s">
        <v>1084</v>
      </c>
    </row>
    <row r="110" spans="1:3" x14ac:dyDescent="0.35">
      <c r="A110" s="1">
        <v>39448</v>
      </c>
      <c r="B110">
        <v>1.4717899999999999</v>
      </c>
      <c r="C110" s="9" t="s">
        <v>1084</v>
      </c>
    </row>
    <row r="111" spans="1:3" x14ac:dyDescent="0.35">
      <c r="A111" s="1">
        <v>39479</v>
      </c>
      <c r="B111">
        <v>1.4748399999999999</v>
      </c>
      <c r="C111" s="9" t="s">
        <v>1084</v>
      </c>
    </row>
    <row r="112" spans="1:3" x14ac:dyDescent="0.35">
      <c r="A112" s="1">
        <v>39508</v>
      </c>
      <c r="B112">
        <v>1.5526500000000001</v>
      </c>
      <c r="C112" s="9" t="s">
        <v>1084</v>
      </c>
    </row>
    <row r="113" spans="1:3" x14ac:dyDescent="0.35">
      <c r="A113" s="1">
        <v>39539</v>
      </c>
      <c r="B113">
        <v>1.5750500000000001</v>
      </c>
      <c r="C113" s="9" t="s">
        <v>1084</v>
      </c>
    </row>
    <row r="114" spans="1:3" x14ac:dyDescent="0.35">
      <c r="A114" s="1">
        <v>39569</v>
      </c>
      <c r="B114">
        <v>1.5557000000000001</v>
      </c>
      <c r="C114" s="9" t="s">
        <v>1084</v>
      </c>
    </row>
    <row r="115" spans="1:3" x14ac:dyDescent="0.35">
      <c r="A115" s="1">
        <v>39600</v>
      </c>
      <c r="B115">
        <v>1.55528</v>
      </c>
      <c r="C115" s="9" t="s">
        <v>1084</v>
      </c>
    </row>
    <row r="116" spans="1:3" x14ac:dyDescent="0.35">
      <c r="A116" s="1">
        <v>39630</v>
      </c>
      <c r="B116">
        <v>1.57697</v>
      </c>
      <c r="C116" s="9" t="s">
        <v>1084</v>
      </c>
    </row>
    <row r="117" spans="1:3" x14ac:dyDescent="0.35">
      <c r="A117" s="1">
        <v>39661</v>
      </c>
      <c r="B117">
        <v>1.4975400000000001</v>
      </c>
      <c r="C117" s="9" t="s">
        <v>1084</v>
      </c>
    </row>
    <row r="118" spans="1:3" x14ac:dyDescent="0.35">
      <c r="A118" s="1">
        <v>39692</v>
      </c>
      <c r="B118">
        <v>1.4369499999999999</v>
      </c>
      <c r="C118" s="9" t="s">
        <v>1084</v>
      </c>
    </row>
    <row r="119" spans="1:3" x14ac:dyDescent="0.35">
      <c r="A119" s="1">
        <v>39722</v>
      </c>
      <c r="B119">
        <v>1.3322099999999999</v>
      </c>
      <c r="C119" s="9" t="s">
        <v>1084</v>
      </c>
    </row>
    <row r="120" spans="1:3" x14ac:dyDescent="0.35">
      <c r="A120" s="1">
        <v>39753</v>
      </c>
      <c r="B120">
        <v>1.27322</v>
      </c>
      <c r="C120" s="9" t="s">
        <v>1084</v>
      </c>
    </row>
    <row r="121" spans="1:3" x14ac:dyDescent="0.35">
      <c r="A121" s="1">
        <v>39783</v>
      </c>
      <c r="B121">
        <v>1.34494</v>
      </c>
      <c r="C121" s="9" t="s">
        <v>1084</v>
      </c>
    </row>
    <row r="122" spans="1:3" x14ac:dyDescent="0.35">
      <c r="A122" s="1">
        <v>39814</v>
      </c>
      <c r="B122">
        <v>1.3238700000000001</v>
      </c>
      <c r="C122" s="9" t="s">
        <v>1084</v>
      </c>
    </row>
    <row r="123" spans="1:3" x14ac:dyDescent="0.35">
      <c r="A123" s="1">
        <v>39845</v>
      </c>
      <c r="B123">
        <v>1.27847</v>
      </c>
      <c r="C123" s="9" t="s">
        <v>1084</v>
      </c>
    </row>
    <row r="124" spans="1:3" x14ac:dyDescent="0.35">
      <c r="A124" s="1">
        <v>39873</v>
      </c>
      <c r="B124">
        <v>1.30498</v>
      </c>
      <c r="C124" s="9" t="s">
        <v>1084</v>
      </c>
    </row>
    <row r="125" spans="1:3" x14ac:dyDescent="0.35">
      <c r="A125" s="1">
        <v>39904</v>
      </c>
      <c r="B125">
        <v>1.3190299999999999</v>
      </c>
      <c r="C125" s="9" t="s">
        <v>1084</v>
      </c>
    </row>
    <row r="126" spans="1:3" x14ac:dyDescent="0.35">
      <c r="A126" s="1">
        <v>39934</v>
      </c>
      <c r="B126">
        <v>1.3650500000000001</v>
      </c>
      <c r="C126" s="9" t="s">
        <v>1084</v>
      </c>
    </row>
    <row r="127" spans="1:3" x14ac:dyDescent="0.35">
      <c r="A127" s="1">
        <v>39965</v>
      </c>
      <c r="B127">
        <v>1.4016500000000001</v>
      </c>
      <c r="C127" s="9" t="s">
        <v>1084</v>
      </c>
    </row>
    <row r="128" spans="1:3" x14ac:dyDescent="0.35">
      <c r="A128" s="1">
        <v>39995</v>
      </c>
      <c r="B128">
        <v>1.4087700000000001</v>
      </c>
      <c r="C128" s="9" t="s">
        <v>1084</v>
      </c>
    </row>
    <row r="129" spans="1:3" x14ac:dyDescent="0.35">
      <c r="A129" s="1">
        <v>40026</v>
      </c>
      <c r="B129">
        <v>1.4268000000000001</v>
      </c>
      <c r="C129" s="9" t="s">
        <v>1084</v>
      </c>
    </row>
    <row r="130" spans="1:3" x14ac:dyDescent="0.35">
      <c r="A130" s="1">
        <v>40057</v>
      </c>
      <c r="B130">
        <v>1.4561599999999999</v>
      </c>
      <c r="C130" s="9" t="s">
        <v>1084</v>
      </c>
    </row>
    <row r="131" spans="1:3" x14ac:dyDescent="0.35">
      <c r="A131" s="1">
        <v>40087</v>
      </c>
      <c r="B131">
        <v>1.4816400000000001</v>
      </c>
      <c r="C131" s="9" t="s">
        <v>1084</v>
      </c>
    </row>
    <row r="132" spans="1:3" x14ac:dyDescent="0.35">
      <c r="A132" s="1">
        <v>40118</v>
      </c>
      <c r="B132">
        <v>1.4914499999999999</v>
      </c>
      <c r="C132" s="9" t="s">
        <v>1084</v>
      </c>
    </row>
    <row r="133" spans="1:3" x14ac:dyDescent="0.35">
      <c r="A133" s="1">
        <v>40148</v>
      </c>
      <c r="B133">
        <v>1.46136</v>
      </c>
      <c r="C133" s="9" t="s">
        <v>1084</v>
      </c>
    </row>
    <row r="134" spans="1:3" x14ac:dyDescent="0.35">
      <c r="A134" s="1">
        <v>40179</v>
      </c>
      <c r="B134">
        <v>1.4272100000000001</v>
      </c>
      <c r="C134" s="9" t="s">
        <v>1084</v>
      </c>
    </row>
    <row r="135" spans="1:3" x14ac:dyDescent="0.35">
      <c r="A135" s="1">
        <v>40210</v>
      </c>
      <c r="B135">
        <v>1.3685700000000001</v>
      </c>
      <c r="C135" s="9" t="s">
        <v>1084</v>
      </c>
    </row>
    <row r="136" spans="1:3" x14ac:dyDescent="0.35">
      <c r="A136" s="1">
        <v>40238</v>
      </c>
      <c r="B136">
        <v>1.3568499999999999</v>
      </c>
      <c r="C136" s="9" t="s">
        <v>1084</v>
      </c>
    </row>
    <row r="137" spans="1:3" x14ac:dyDescent="0.35">
      <c r="A137" s="1">
        <v>40269</v>
      </c>
      <c r="B137">
        <v>1.34057</v>
      </c>
      <c r="C137" s="9" t="s">
        <v>1084</v>
      </c>
    </row>
    <row r="138" spans="1:3" x14ac:dyDescent="0.35">
      <c r="A138" s="1">
        <v>40299</v>
      </c>
      <c r="B138">
        <v>1.2565299999999999</v>
      </c>
      <c r="C138" s="9" t="s">
        <v>1084</v>
      </c>
    </row>
    <row r="139" spans="1:3" x14ac:dyDescent="0.35">
      <c r="A139" s="1">
        <v>40330</v>
      </c>
      <c r="B139">
        <v>1.22085</v>
      </c>
      <c r="C139" s="9" t="s">
        <v>1084</v>
      </c>
    </row>
    <row r="140" spans="1:3" x14ac:dyDescent="0.35">
      <c r="A140" s="1">
        <v>40360</v>
      </c>
      <c r="B140">
        <v>1.2769999999999999</v>
      </c>
      <c r="C140" s="9" t="s">
        <v>1084</v>
      </c>
    </row>
    <row r="141" spans="1:3" x14ac:dyDescent="0.35">
      <c r="A141" s="1">
        <v>40391</v>
      </c>
      <c r="B141">
        <v>1.28942</v>
      </c>
      <c r="C141" s="9" t="s">
        <v>1084</v>
      </c>
    </row>
    <row r="142" spans="1:3" x14ac:dyDescent="0.35">
      <c r="A142" s="1">
        <v>40422</v>
      </c>
      <c r="B142">
        <v>1.3067</v>
      </c>
      <c r="C142" s="9" t="s">
        <v>1084</v>
      </c>
    </row>
    <row r="143" spans="1:3" x14ac:dyDescent="0.35">
      <c r="A143" s="1">
        <v>40452</v>
      </c>
      <c r="B143">
        <v>1.38978</v>
      </c>
      <c r="C143" s="9" t="s">
        <v>1084</v>
      </c>
    </row>
    <row r="144" spans="1:3" x14ac:dyDescent="0.35">
      <c r="A144" s="1">
        <v>40483</v>
      </c>
      <c r="B144">
        <v>1.3661000000000001</v>
      </c>
      <c r="C144" s="9" t="s">
        <v>1084</v>
      </c>
    </row>
    <row r="145" spans="1:3" x14ac:dyDescent="0.35">
      <c r="A145" s="1">
        <v>40513</v>
      </c>
      <c r="B145">
        <v>1.3220099999999999</v>
      </c>
      <c r="C145" s="9" t="s">
        <v>1084</v>
      </c>
    </row>
    <row r="146" spans="1:3" x14ac:dyDescent="0.35">
      <c r="A146" s="1">
        <v>40544</v>
      </c>
      <c r="B146">
        <v>1.3359700000000001</v>
      </c>
      <c r="C146" s="9" t="s">
        <v>1084</v>
      </c>
    </row>
    <row r="147" spans="1:3" x14ac:dyDescent="0.35">
      <c r="A147" s="1">
        <v>40575</v>
      </c>
      <c r="B147">
        <v>1.3649</v>
      </c>
      <c r="C147" s="9" t="s">
        <v>1084</v>
      </c>
    </row>
    <row r="148" spans="1:3" x14ac:dyDescent="0.35">
      <c r="A148" s="1">
        <v>40603</v>
      </c>
      <c r="B148">
        <v>1.3999200000000001</v>
      </c>
      <c r="C148" s="9" t="s">
        <v>1084</v>
      </c>
    </row>
    <row r="149" spans="1:3" x14ac:dyDescent="0.35">
      <c r="A149" s="1">
        <v>40634</v>
      </c>
      <c r="B149">
        <v>1.44418</v>
      </c>
      <c r="C149" s="9" t="s">
        <v>1084</v>
      </c>
    </row>
    <row r="150" spans="1:3" x14ac:dyDescent="0.35">
      <c r="A150" s="1">
        <v>40664</v>
      </c>
      <c r="B150">
        <v>1.43486</v>
      </c>
      <c r="C150" s="9" t="s">
        <v>1084</v>
      </c>
    </row>
    <row r="151" spans="1:3" x14ac:dyDescent="0.35">
      <c r="A151" s="1">
        <v>40695</v>
      </c>
      <c r="B151">
        <v>1.4388399999999999</v>
      </c>
      <c r="C151" s="9" t="s">
        <v>1084</v>
      </c>
    </row>
    <row r="152" spans="1:3" x14ac:dyDescent="0.35">
      <c r="A152" s="1">
        <v>40725</v>
      </c>
      <c r="B152">
        <v>1.4264300000000001</v>
      </c>
      <c r="C152" s="9" t="s">
        <v>1084</v>
      </c>
    </row>
    <row r="153" spans="1:3" x14ac:dyDescent="0.35">
      <c r="A153" s="1">
        <v>40756</v>
      </c>
      <c r="B153">
        <v>1.43432</v>
      </c>
      <c r="C153" s="9" t="s">
        <v>1084</v>
      </c>
    </row>
    <row r="154" spans="1:3" x14ac:dyDescent="0.35">
      <c r="A154" s="1">
        <v>40787</v>
      </c>
      <c r="B154">
        <v>1.377</v>
      </c>
      <c r="C154" s="9" t="s">
        <v>1084</v>
      </c>
    </row>
    <row r="155" spans="1:3" x14ac:dyDescent="0.35">
      <c r="A155" s="1">
        <v>40817</v>
      </c>
      <c r="B155">
        <v>1.37063</v>
      </c>
      <c r="C155" s="9" t="s">
        <v>1084</v>
      </c>
    </row>
    <row r="156" spans="1:3" x14ac:dyDescent="0.35">
      <c r="A156" s="1">
        <v>40848</v>
      </c>
      <c r="B156">
        <v>1.3555699999999999</v>
      </c>
      <c r="C156" s="9" t="s">
        <v>1084</v>
      </c>
    </row>
    <row r="157" spans="1:3" x14ac:dyDescent="0.35">
      <c r="A157" s="1">
        <v>40878</v>
      </c>
      <c r="B157">
        <v>1.3179000000000001</v>
      </c>
      <c r="C157" s="9" t="s">
        <v>1084</v>
      </c>
    </row>
    <row r="158" spans="1:3" x14ac:dyDescent="0.35">
      <c r="A158" s="1">
        <v>40909</v>
      </c>
      <c r="B158">
        <v>1.2904899999999999</v>
      </c>
      <c r="C158" s="9" t="s">
        <v>1084</v>
      </c>
    </row>
    <row r="159" spans="1:3" x14ac:dyDescent="0.35">
      <c r="A159" s="1">
        <v>40940</v>
      </c>
      <c r="B159">
        <v>1.3224100000000001</v>
      </c>
      <c r="C159" s="9" t="s">
        <v>1084</v>
      </c>
    </row>
    <row r="160" spans="1:3" x14ac:dyDescent="0.35">
      <c r="A160" s="1">
        <v>40969</v>
      </c>
      <c r="B160">
        <v>1.3201000000000001</v>
      </c>
      <c r="C160" s="9" t="s">
        <v>1084</v>
      </c>
    </row>
    <row r="161" spans="1:3" x14ac:dyDescent="0.35">
      <c r="A161" s="1">
        <v>41000</v>
      </c>
      <c r="B161">
        <v>1.3161700000000001</v>
      </c>
      <c r="C161" s="9" t="s">
        <v>1084</v>
      </c>
    </row>
    <row r="162" spans="1:3" x14ac:dyDescent="0.35">
      <c r="A162" s="1">
        <v>41030</v>
      </c>
      <c r="B162">
        <v>1.2788900000000001</v>
      </c>
      <c r="C162" s="9" t="s">
        <v>1084</v>
      </c>
    </row>
    <row r="163" spans="1:3" x14ac:dyDescent="0.35">
      <c r="A163" s="1">
        <v>41061</v>
      </c>
      <c r="B163">
        <v>1.2526299999999999</v>
      </c>
      <c r="C163" s="9" t="s">
        <v>1084</v>
      </c>
    </row>
    <row r="164" spans="1:3" x14ac:dyDescent="0.35">
      <c r="A164" s="1">
        <v>41091</v>
      </c>
      <c r="B164">
        <v>1.22885</v>
      </c>
      <c r="C164" s="9" t="s">
        <v>1084</v>
      </c>
    </row>
    <row r="165" spans="1:3" x14ac:dyDescent="0.35">
      <c r="A165" s="1">
        <v>41122</v>
      </c>
      <c r="B165">
        <v>1.24</v>
      </c>
      <c r="C165" s="9" t="s">
        <v>1084</v>
      </c>
    </row>
    <row r="166" spans="1:3" x14ac:dyDescent="0.35">
      <c r="A166" s="1">
        <v>41153</v>
      </c>
      <c r="B166">
        <v>1.2855700000000001</v>
      </c>
      <c r="C166" s="9" t="s">
        <v>1084</v>
      </c>
    </row>
    <row r="167" spans="1:3" x14ac:dyDescent="0.35">
      <c r="A167" s="1">
        <v>41183</v>
      </c>
      <c r="B167">
        <v>1.29742</v>
      </c>
      <c r="C167" s="9" t="s">
        <v>1084</v>
      </c>
    </row>
    <row r="168" spans="1:3" x14ac:dyDescent="0.35">
      <c r="A168" s="1">
        <v>41214</v>
      </c>
      <c r="B168">
        <v>1.28277</v>
      </c>
      <c r="C168" s="9" t="s">
        <v>1084</v>
      </c>
    </row>
    <row r="169" spans="1:3" x14ac:dyDescent="0.35">
      <c r="A169" s="1">
        <v>41244</v>
      </c>
      <c r="B169">
        <v>1.3119400000000001</v>
      </c>
      <c r="C169" s="9" t="s">
        <v>1084</v>
      </c>
    </row>
    <row r="170" spans="1:3" x14ac:dyDescent="0.35">
      <c r="A170" s="1">
        <v>41275</v>
      </c>
      <c r="B170">
        <v>1.3288</v>
      </c>
      <c r="C170" s="9" t="s">
        <v>1084</v>
      </c>
    </row>
    <row r="171" spans="1:3" x14ac:dyDescent="0.35">
      <c r="A171" s="1">
        <v>41306</v>
      </c>
      <c r="B171">
        <v>1.3359099999999999</v>
      </c>
      <c r="C171" s="9" t="s">
        <v>1084</v>
      </c>
    </row>
    <row r="172" spans="1:3" x14ac:dyDescent="0.35">
      <c r="A172" s="1">
        <v>41334</v>
      </c>
      <c r="B172">
        <v>1.29636</v>
      </c>
      <c r="C172" s="9" t="s">
        <v>1084</v>
      </c>
    </row>
    <row r="173" spans="1:3" x14ac:dyDescent="0.35">
      <c r="A173" s="1">
        <v>41365</v>
      </c>
      <c r="B173">
        <v>1.3026</v>
      </c>
      <c r="C173" s="9" t="s">
        <v>1084</v>
      </c>
    </row>
    <row r="174" spans="1:3" x14ac:dyDescent="0.35">
      <c r="A174" s="1">
        <v>41395</v>
      </c>
      <c r="B174">
        <v>1.2982</v>
      </c>
      <c r="C174" s="9" t="s">
        <v>1084</v>
      </c>
    </row>
    <row r="175" spans="1:3" x14ac:dyDescent="0.35">
      <c r="A175" s="1">
        <v>41426</v>
      </c>
      <c r="B175">
        <v>1.3188800000000001</v>
      </c>
      <c r="C175" s="9" t="s">
        <v>1084</v>
      </c>
    </row>
    <row r="176" spans="1:3" x14ac:dyDescent="0.35">
      <c r="A176" s="1">
        <v>41456</v>
      </c>
      <c r="B176">
        <v>1.3080099999999999</v>
      </c>
      <c r="C176" s="9" t="s">
        <v>1084</v>
      </c>
    </row>
    <row r="177" spans="1:3" x14ac:dyDescent="0.35">
      <c r="A177" s="1">
        <v>41487</v>
      </c>
      <c r="B177">
        <v>1.3309500000000001</v>
      </c>
      <c r="C177" s="9" t="s">
        <v>1084</v>
      </c>
    </row>
    <row r="178" spans="1:3" x14ac:dyDescent="0.35">
      <c r="A178" s="1">
        <v>41518</v>
      </c>
      <c r="B178">
        <v>1.3347899999999999</v>
      </c>
      <c r="C178" s="9" t="s">
        <v>1084</v>
      </c>
    </row>
    <row r="179" spans="1:3" x14ac:dyDescent="0.35">
      <c r="A179" s="1">
        <v>41548</v>
      </c>
      <c r="B179">
        <v>1.3634999999999999</v>
      </c>
      <c r="C179" s="9" t="s">
        <v>1084</v>
      </c>
    </row>
    <row r="180" spans="1:3" x14ac:dyDescent="0.35">
      <c r="A180" s="1">
        <v>41579</v>
      </c>
      <c r="B180">
        <v>1.3492900000000001</v>
      </c>
      <c r="C180" s="9" t="s">
        <v>1084</v>
      </c>
    </row>
    <row r="181" spans="1:3" x14ac:dyDescent="0.35">
      <c r="A181" s="1">
        <v>41609</v>
      </c>
      <c r="B181">
        <v>1.37036</v>
      </c>
      <c r="C181" s="9" t="s">
        <v>1084</v>
      </c>
    </row>
    <row r="182" spans="1:3" x14ac:dyDescent="0.35">
      <c r="A182" s="1">
        <v>41640</v>
      </c>
      <c r="B182">
        <v>1.3610199999999999</v>
      </c>
      <c r="C182" s="9" t="s">
        <v>1084</v>
      </c>
    </row>
    <row r="183" spans="1:3" x14ac:dyDescent="0.35">
      <c r="A183" s="1">
        <v>41671</v>
      </c>
      <c r="B183">
        <v>1.36585</v>
      </c>
      <c r="C183" s="9" t="s">
        <v>1084</v>
      </c>
    </row>
    <row r="184" spans="1:3" x14ac:dyDescent="0.35">
      <c r="A184" s="1">
        <v>41699</v>
      </c>
      <c r="B184">
        <v>1.38225</v>
      </c>
      <c r="C184" s="9" t="s">
        <v>1084</v>
      </c>
    </row>
    <row r="185" spans="1:3" x14ac:dyDescent="0.35">
      <c r="A185" s="1">
        <v>41730</v>
      </c>
      <c r="B185">
        <v>1.3812500000000001</v>
      </c>
      <c r="C185" s="9" t="s">
        <v>1084</v>
      </c>
    </row>
    <row r="186" spans="1:3" x14ac:dyDescent="0.35">
      <c r="A186" s="1">
        <v>41760</v>
      </c>
      <c r="B186">
        <v>1.37321</v>
      </c>
      <c r="C186" s="9" t="s">
        <v>1084</v>
      </c>
    </row>
    <row r="187" spans="1:3" x14ac:dyDescent="0.35">
      <c r="A187" s="1">
        <v>41791</v>
      </c>
      <c r="B187">
        <v>1.35924</v>
      </c>
      <c r="C187" s="9" t="s">
        <v>1084</v>
      </c>
    </row>
    <row r="188" spans="1:3" x14ac:dyDescent="0.35">
      <c r="A188" s="1">
        <v>41821</v>
      </c>
      <c r="B188">
        <v>1.35392</v>
      </c>
      <c r="C188" s="9" t="s">
        <v>1084</v>
      </c>
    </row>
    <row r="189" spans="1:3" x14ac:dyDescent="0.35">
      <c r="A189" s="1">
        <v>41852</v>
      </c>
      <c r="B189">
        <v>1.33161</v>
      </c>
      <c r="C189" s="9" t="s">
        <v>1084</v>
      </c>
    </row>
    <row r="190" spans="1:3" x14ac:dyDescent="0.35">
      <c r="A190" s="1">
        <v>41883</v>
      </c>
      <c r="B190">
        <v>1.2901400000000001</v>
      </c>
      <c r="C190" s="9" t="s">
        <v>1084</v>
      </c>
    </row>
    <row r="191" spans="1:3" x14ac:dyDescent="0.35">
      <c r="A191" s="1">
        <v>41913</v>
      </c>
      <c r="B191">
        <v>1.2672699999999999</v>
      </c>
      <c r="C191" s="9" t="s">
        <v>1084</v>
      </c>
    </row>
    <row r="192" spans="1:3" x14ac:dyDescent="0.35">
      <c r="A192" s="1">
        <v>41944</v>
      </c>
      <c r="B192">
        <v>1.24722</v>
      </c>
      <c r="C192" s="9" t="s">
        <v>1084</v>
      </c>
    </row>
    <row r="193" spans="1:3" x14ac:dyDescent="0.35">
      <c r="A193" s="1">
        <v>41974</v>
      </c>
      <c r="B193">
        <v>1.2331300000000001</v>
      </c>
      <c r="C193" s="9" t="s">
        <v>1084</v>
      </c>
    </row>
    <row r="194" spans="1:3" x14ac:dyDescent="0.35">
      <c r="A194" s="1">
        <v>42005</v>
      </c>
      <c r="B194">
        <v>1.1621300000000001</v>
      </c>
      <c r="C194" s="9" t="s">
        <v>1084</v>
      </c>
    </row>
    <row r="195" spans="1:3" x14ac:dyDescent="0.35">
      <c r="A195" s="1">
        <v>42036</v>
      </c>
      <c r="B195">
        <v>1.13497</v>
      </c>
      <c r="C195" s="9" t="s">
        <v>1084</v>
      </c>
    </row>
    <row r="196" spans="1:3" x14ac:dyDescent="0.35">
      <c r="A196" s="1">
        <v>42064</v>
      </c>
      <c r="B196">
        <v>1.0837699999999999</v>
      </c>
      <c r="C196" s="9" t="s">
        <v>1084</v>
      </c>
    </row>
    <row r="197" spans="1:3" x14ac:dyDescent="0.35">
      <c r="A197" s="1">
        <v>42095</v>
      </c>
      <c r="B197">
        <v>1.0779300000000001</v>
      </c>
      <c r="C197" s="9" t="s">
        <v>1084</v>
      </c>
    </row>
    <row r="198" spans="1:3" x14ac:dyDescent="0.35">
      <c r="A198" s="1">
        <v>42125</v>
      </c>
      <c r="B198">
        <v>1.11496</v>
      </c>
      <c r="C198" s="9" t="s">
        <v>1084</v>
      </c>
    </row>
    <row r="199" spans="1:3" x14ac:dyDescent="0.35">
      <c r="A199" s="1">
        <v>42156</v>
      </c>
      <c r="B199">
        <v>1.1213200000000001</v>
      </c>
      <c r="C199" s="9" t="s">
        <v>1084</v>
      </c>
    </row>
    <row r="200" spans="1:3" x14ac:dyDescent="0.35">
      <c r="A200" s="1">
        <v>42186</v>
      </c>
      <c r="B200">
        <v>1.09958</v>
      </c>
      <c r="C200" s="9" t="s">
        <v>1084</v>
      </c>
    </row>
    <row r="201" spans="1:3" x14ac:dyDescent="0.35">
      <c r="A201" s="1">
        <v>42217</v>
      </c>
      <c r="B201">
        <v>1.1138999999999999</v>
      </c>
      <c r="C201" s="9" t="s">
        <v>1084</v>
      </c>
    </row>
    <row r="202" spans="1:3" x14ac:dyDescent="0.35">
      <c r="A202" s="1">
        <v>42248</v>
      </c>
      <c r="B202">
        <v>1.12212</v>
      </c>
      <c r="C202" s="9" t="s">
        <v>1084</v>
      </c>
    </row>
    <row r="203" spans="1:3" x14ac:dyDescent="0.35">
      <c r="A203" s="1">
        <v>42278</v>
      </c>
      <c r="B203">
        <v>1.12351</v>
      </c>
      <c r="C203" s="9" t="s">
        <v>1084</v>
      </c>
    </row>
    <row r="204" spans="1:3" x14ac:dyDescent="0.35">
      <c r="A204" s="1">
        <v>42309</v>
      </c>
      <c r="B204">
        <v>1.0736000000000001</v>
      </c>
      <c r="C204" s="9" t="s">
        <v>1084</v>
      </c>
    </row>
    <row r="205" spans="1:3" x14ac:dyDescent="0.35">
      <c r="A205" s="1">
        <v>42339</v>
      </c>
      <c r="B205">
        <v>1.08772</v>
      </c>
      <c r="C205" s="9" t="s">
        <v>1084</v>
      </c>
    </row>
    <row r="206" spans="1:3" x14ac:dyDescent="0.35">
      <c r="A206" s="1">
        <v>42370</v>
      </c>
      <c r="B206">
        <v>1.0859700000000001</v>
      </c>
      <c r="C206" s="9" t="s">
        <v>1084</v>
      </c>
    </row>
    <row r="207" spans="1:3" x14ac:dyDescent="0.35">
      <c r="A207" s="1">
        <v>42401</v>
      </c>
      <c r="B207">
        <v>1.1093</v>
      </c>
      <c r="C207" s="9" t="s">
        <v>1084</v>
      </c>
    </row>
    <row r="208" spans="1:3" x14ac:dyDescent="0.35">
      <c r="A208" s="1">
        <v>42430</v>
      </c>
      <c r="B208">
        <v>1.1099699999999999</v>
      </c>
      <c r="C208" s="9" t="s">
        <v>1084</v>
      </c>
    </row>
    <row r="209" spans="1:3" x14ac:dyDescent="0.35">
      <c r="A209" s="1">
        <v>42461</v>
      </c>
      <c r="B209">
        <v>1.13392</v>
      </c>
      <c r="C209" s="9" t="s">
        <v>1084</v>
      </c>
    </row>
    <row r="210" spans="1:3" x14ac:dyDescent="0.35">
      <c r="A210" s="1">
        <v>42491</v>
      </c>
      <c r="B210">
        <v>1.1311100000000001</v>
      </c>
      <c r="C210" s="9" t="s">
        <v>1084</v>
      </c>
    </row>
    <row r="211" spans="1:3" x14ac:dyDescent="0.35">
      <c r="A211" s="1">
        <v>42522</v>
      </c>
      <c r="B211">
        <v>1.1228899999999999</v>
      </c>
      <c r="C211" s="9" t="s">
        <v>1084</v>
      </c>
    </row>
    <row r="212" spans="1:3" x14ac:dyDescent="0.35">
      <c r="A212" s="1">
        <v>42552</v>
      </c>
      <c r="B212">
        <v>1.1068499999999999</v>
      </c>
      <c r="C212" s="9" t="s">
        <v>1084</v>
      </c>
    </row>
    <row r="213" spans="1:3" x14ac:dyDescent="0.35">
      <c r="A213" s="1">
        <v>42583</v>
      </c>
      <c r="B213">
        <v>1.12117</v>
      </c>
      <c r="C213" s="9" t="s">
        <v>1084</v>
      </c>
    </row>
    <row r="214" spans="1:3" x14ac:dyDescent="0.35">
      <c r="A214" s="1">
        <v>42614</v>
      </c>
      <c r="B214">
        <v>1.12121</v>
      </c>
      <c r="C214" s="9" t="s">
        <v>1084</v>
      </c>
    </row>
    <row r="215" spans="1:3" x14ac:dyDescent="0.35">
      <c r="A215" s="1">
        <v>42644</v>
      </c>
      <c r="B215">
        <v>1.1026</v>
      </c>
      <c r="C215" s="9" t="s">
        <v>1084</v>
      </c>
    </row>
    <row r="216" spans="1:3" x14ac:dyDescent="0.35">
      <c r="A216" s="1">
        <v>42675</v>
      </c>
      <c r="B216">
        <v>1.0799000000000001</v>
      </c>
      <c r="C216" s="9" t="s">
        <v>1084</v>
      </c>
    </row>
    <row r="217" spans="1:3" x14ac:dyDescent="0.35">
      <c r="A217" s="1">
        <v>42705</v>
      </c>
      <c r="B217">
        <v>1.0542899999999999</v>
      </c>
      <c r="C217" s="9" t="s">
        <v>1084</v>
      </c>
    </row>
    <row r="218" spans="1:3" x14ac:dyDescent="0.35">
      <c r="A218" s="1">
        <v>42736</v>
      </c>
      <c r="B218">
        <v>1.0614399999999999</v>
      </c>
      <c r="C218" s="9" t="s">
        <v>1084</v>
      </c>
    </row>
    <row r="219" spans="1:3" x14ac:dyDescent="0.35">
      <c r="A219" s="1">
        <v>42767</v>
      </c>
      <c r="B219">
        <v>1.06427</v>
      </c>
      <c r="C219" s="9" t="s">
        <v>1084</v>
      </c>
    </row>
    <row r="220" spans="1:3" x14ac:dyDescent="0.35">
      <c r="A220" s="1">
        <v>42795</v>
      </c>
      <c r="B220">
        <v>1.06847</v>
      </c>
      <c r="C220" s="9" t="s">
        <v>1084</v>
      </c>
    </row>
    <row r="221" spans="1:3" x14ac:dyDescent="0.35">
      <c r="A221" s="1">
        <v>42826</v>
      </c>
      <c r="B221">
        <v>1.0722700000000001</v>
      </c>
      <c r="C221" s="9" t="s">
        <v>1084</v>
      </c>
    </row>
    <row r="222" spans="1:3" x14ac:dyDescent="0.35">
      <c r="A222" s="1">
        <v>42856</v>
      </c>
      <c r="B222">
        <v>1.10575</v>
      </c>
      <c r="C222" s="9" t="s">
        <v>1084</v>
      </c>
    </row>
    <row r="223" spans="1:3" x14ac:dyDescent="0.35">
      <c r="A223" s="1">
        <v>42887</v>
      </c>
      <c r="B223">
        <v>1.1229499999999999</v>
      </c>
      <c r="C223" s="9" t="s">
        <v>1084</v>
      </c>
    </row>
    <row r="224" spans="1:3" x14ac:dyDescent="0.35">
      <c r="A224" s="1">
        <v>42917</v>
      </c>
      <c r="B224">
        <v>1.1511100000000001</v>
      </c>
      <c r="C224" s="9" t="s">
        <v>1084</v>
      </c>
    </row>
    <row r="225" spans="1:3" x14ac:dyDescent="0.35">
      <c r="A225" s="1">
        <v>42948</v>
      </c>
      <c r="B225">
        <v>1.1806700000000001</v>
      </c>
      <c r="C225" s="9" t="s">
        <v>1084</v>
      </c>
    </row>
    <row r="226" spans="1:3" x14ac:dyDescent="0.35">
      <c r="A226" s="1">
        <v>42979</v>
      </c>
      <c r="B226">
        <v>1.19146</v>
      </c>
      <c r="C226" s="9" t="s">
        <v>1084</v>
      </c>
    </row>
    <row r="227" spans="1:3" x14ac:dyDescent="0.35">
      <c r="A227" s="1">
        <v>43009</v>
      </c>
      <c r="B227">
        <v>1.1755899999999999</v>
      </c>
      <c r="C227" s="9" t="s">
        <v>1084</v>
      </c>
    </row>
    <row r="228" spans="1:3" x14ac:dyDescent="0.35">
      <c r="A228" s="1">
        <v>43040</v>
      </c>
      <c r="B228">
        <v>1.1738</v>
      </c>
      <c r="C228" s="9" t="s">
        <v>1084</v>
      </c>
    </row>
    <row r="229" spans="1:3" x14ac:dyDescent="0.35">
      <c r="A229" s="1">
        <v>43070</v>
      </c>
      <c r="B229">
        <v>1.1836</v>
      </c>
      <c r="C229" s="9" t="s">
        <v>1084</v>
      </c>
    </row>
    <row r="230" spans="1:3" x14ac:dyDescent="0.35">
      <c r="A230" s="1">
        <v>43101</v>
      </c>
      <c r="B230">
        <v>1.22</v>
      </c>
      <c r="C230" s="9" t="s">
        <v>1084</v>
      </c>
    </row>
    <row r="231" spans="1:3" x14ac:dyDescent="0.35">
      <c r="A231" s="1">
        <v>43132</v>
      </c>
      <c r="B231">
        <v>1.2347999999999999</v>
      </c>
      <c r="C231" s="9" t="s">
        <v>1084</v>
      </c>
    </row>
    <row r="232" spans="1:3" x14ac:dyDescent="0.35">
      <c r="A232" s="1">
        <v>43160</v>
      </c>
      <c r="B232">
        <v>1.2336</v>
      </c>
      <c r="C232" s="9" t="s">
        <v>1084</v>
      </c>
    </row>
    <row r="233" spans="1:3" x14ac:dyDescent="0.35">
      <c r="A233" s="1">
        <v>43191</v>
      </c>
      <c r="B233">
        <v>1.2276</v>
      </c>
      <c r="C233" s="9" t="s">
        <v>1084</v>
      </c>
    </row>
    <row r="234" spans="1:3" x14ac:dyDescent="0.35">
      <c r="A234" s="1">
        <v>43221</v>
      </c>
      <c r="B234">
        <v>1.1812</v>
      </c>
      <c r="C234" s="9" t="s">
        <v>1084</v>
      </c>
    </row>
    <row r="235" spans="1:3" x14ac:dyDescent="0.35">
      <c r="A235" s="1">
        <v>43252</v>
      </c>
      <c r="B235">
        <v>1.1677999999999999</v>
      </c>
      <c r="C235" s="9" t="s">
        <v>1084</v>
      </c>
    </row>
    <row r="236" spans="1:3" x14ac:dyDescent="0.35">
      <c r="A236" s="1">
        <v>43282</v>
      </c>
      <c r="B236">
        <v>1.1686000000000001</v>
      </c>
      <c r="C236" s="9" t="s">
        <v>1084</v>
      </c>
    </row>
    <row r="237" spans="1:3" x14ac:dyDescent="0.35">
      <c r="A237" s="1">
        <v>43313</v>
      </c>
      <c r="B237">
        <v>1.1549</v>
      </c>
      <c r="C237" s="9" t="s">
        <v>1084</v>
      </c>
    </row>
    <row r="238" spans="1:3" x14ac:dyDescent="0.35">
      <c r="A238" s="1">
        <v>43344</v>
      </c>
      <c r="B238">
        <v>1.1658999999999999</v>
      </c>
      <c r="C238" s="9" t="s">
        <v>1084</v>
      </c>
    </row>
    <row r="239" spans="1:3" x14ac:dyDescent="0.35">
      <c r="A239" s="1">
        <v>43374</v>
      </c>
      <c r="B239">
        <v>1.1484000000000001</v>
      </c>
      <c r="C239" s="9" t="s">
        <v>1084</v>
      </c>
    </row>
    <row r="240" spans="1:3" x14ac:dyDescent="0.35">
      <c r="A240" s="1">
        <v>43405</v>
      </c>
      <c r="B240">
        <v>1.1367</v>
      </c>
      <c r="C240" s="9" t="s">
        <v>1084</v>
      </c>
    </row>
    <row r="241" spans="1:3" x14ac:dyDescent="0.35">
      <c r="A241" s="1">
        <v>43435</v>
      </c>
      <c r="B241">
        <v>1.1384000000000001</v>
      </c>
      <c r="C241" s="9" t="s">
        <v>1084</v>
      </c>
    </row>
    <row r="242" spans="1:3" x14ac:dyDescent="0.35">
      <c r="A242" s="1">
        <v>43466</v>
      </c>
      <c r="B242">
        <v>1.1415999999999999</v>
      </c>
      <c r="C242" s="9" t="s">
        <v>1084</v>
      </c>
    </row>
    <row r="243" spans="1:3" x14ac:dyDescent="0.35">
      <c r="A243" s="1">
        <v>43497</v>
      </c>
      <c r="B243">
        <v>1.1351</v>
      </c>
      <c r="C243" s="9" t="s">
        <v>1084</v>
      </c>
    </row>
    <row r="244" spans="1:3" x14ac:dyDescent="0.35">
      <c r="A244" s="1">
        <v>43525</v>
      </c>
      <c r="B244">
        <v>1.1302000000000001</v>
      </c>
      <c r="C244" s="9" t="s">
        <v>1084</v>
      </c>
    </row>
    <row r="245" spans="1:3" x14ac:dyDescent="0.35">
      <c r="A245" s="1">
        <v>43556</v>
      </c>
      <c r="B245">
        <v>1.1237999999999999</v>
      </c>
      <c r="C245" s="9" t="s">
        <v>1084</v>
      </c>
    </row>
    <row r="246" spans="1:3" x14ac:dyDescent="0.35">
      <c r="A246" s="1">
        <v>43586</v>
      </c>
      <c r="B246">
        <v>1.1185</v>
      </c>
      <c r="C246" s="9" t="s">
        <v>1084</v>
      </c>
    </row>
    <row r="247" spans="1:3" x14ac:dyDescent="0.35">
      <c r="A247" s="1">
        <v>43617</v>
      </c>
      <c r="B247">
        <v>1.1293</v>
      </c>
      <c r="C247" s="9" t="s">
        <v>1084</v>
      </c>
    </row>
    <row r="248" spans="1:3" x14ac:dyDescent="0.35">
      <c r="A248" s="1">
        <v>43647</v>
      </c>
      <c r="B248">
        <v>1.1217999999999999</v>
      </c>
      <c r="C248" s="9" t="s">
        <v>1084</v>
      </c>
    </row>
    <row r="249" spans="1:3" x14ac:dyDescent="0.35">
      <c r="A249" s="1">
        <v>43678</v>
      </c>
      <c r="B249">
        <v>1.1126</v>
      </c>
      <c r="C249" s="9" t="s">
        <v>1084</v>
      </c>
    </row>
    <row r="250" spans="1:3" x14ac:dyDescent="0.35">
      <c r="A250" s="1">
        <v>43709</v>
      </c>
      <c r="B250">
        <v>1.1004</v>
      </c>
      <c r="C250" s="9" t="s">
        <v>1084</v>
      </c>
    </row>
    <row r="251" spans="1:3" x14ac:dyDescent="0.35">
      <c r="A251" s="1">
        <v>43739</v>
      </c>
      <c r="B251">
        <v>1.1052999999999999</v>
      </c>
      <c r="C251" s="9" t="s">
        <v>1084</v>
      </c>
    </row>
    <row r="252" spans="1:3" x14ac:dyDescent="0.35">
      <c r="A252" s="1">
        <v>43770</v>
      </c>
      <c r="B252">
        <v>1.1051</v>
      </c>
      <c r="C252" s="9" t="s">
        <v>1084</v>
      </c>
    </row>
    <row r="253" spans="1:3" x14ac:dyDescent="0.35">
      <c r="A253" s="1">
        <v>43800</v>
      </c>
      <c r="B253">
        <v>1.1113</v>
      </c>
      <c r="C253" s="9" t="s">
        <v>1084</v>
      </c>
    </row>
    <row r="254" spans="1:3" x14ac:dyDescent="0.35">
      <c r="A254" s="1">
        <v>43831</v>
      </c>
      <c r="B254">
        <v>1.1100000000000001</v>
      </c>
      <c r="C254" s="9" t="s">
        <v>1084</v>
      </c>
    </row>
    <row r="255" spans="1:3" x14ac:dyDescent="0.35">
      <c r="A255" s="1">
        <v>43862</v>
      </c>
      <c r="B255">
        <v>1.0905</v>
      </c>
      <c r="C255" s="9" t="s">
        <v>1084</v>
      </c>
    </row>
    <row r="256" spans="1:3" x14ac:dyDescent="0.35">
      <c r="A256" s="1">
        <v>43891</v>
      </c>
      <c r="B256">
        <v>1.1063000000000001</v>
      </c>
      <c r="C256" s="9" t="s">
        <v>1084</v>
      </c>
    </row>
    <row r="257" spans="1:3" x14ac:dyDescent="0.35">
      <c r="A257" s="1">
        <v>43922</v>
      </c>
      <c r="B257">
        <v>1.0862000000000001</v>
      </c>
      <c r="C257" s="9" t="s">
        <v>1084</v>
      </c>
    </row>
    <row r="258" spans="1:3" x14ac:dyDescent="0.35">
      <c r="A258" s="1">
        <v>43952</v>
      </c>
      <c r="B258">
        <v>1.0902000000000001</v>
      </c>
      <c r="C258" s="9" t="s">
        <v>1084</v>
      </c>
    </row>
    <row r="259" spans="1:3" x14ac:dyDescent="0.35">
      <c r="A259" s="1">
        <v>43983</v>
      </c>
      <c r="B259">
        <v>1.1254999999999999</v>
      </c>
      <c r="C259" s="9" t="s">
        <v>1084</v>
      </c>
    </row>
    <row r="260" spans="1:3" x14ac:dyDescent="0.35">
      <c r="A260" s="1">
        <v>44013</v>
      </c>
      <c r="B260">
        <v>1.1463000000000001</v>
      </c>
      <c r="C260" s="9" t="s">
        <v>1084</v>
      </c>
    </row>
    <row r="261" spans="1:3" x14ac:dyDescent="0.35">
      <c r="A261" s="1">
        <v>44044</v>
      </c>
      <c r="B261">
        <v>1.1828000000000001</v>
      </c>
      <c r="C261" s="9" t="s">
        <v>1084</v>
      </c>
    </row>
    <row r="262" spans="1:3" x14ac:dyDescent="0.35">
      <c r="A262" s="1">
        <v>44075</v>
      </c>
      <c r="B262">
        <v>1.1792</v>
      </c>
      <c r="C262" s="9" t="s">
        <v>1084</v>
      </c>
    </row>
    <row r="263" spans="1:3" x14ac:dyDescent="0.35">
      <c r="A263" s="1">
        <v>44105</v>
      </c>
      <c r="B263">
        <v>1.1775</v>
      </c>
      <c r="C263" s="9" t="s">
        <v>1084</v>
      </c>
    </row>
    <row r="264" spans="1:3" x14ac:dyDescent="0.35">
      <c r="A264" s="1">
        <v>44136</v>
      </c>
      <c r="B264">
        <v>1.1838</v>
      </c>
      <c r="C264" s="9" t="s">
        <v>1084</v>
      </c>
    </row>
    <row r="265" spans="1:3" x14ac:dyDescent="0.35">
      <c r="A265" s="1">
        <v>44166</v>
      </c>
      <c r="B265">
        <v>1.2170000000000001</v>
      </c>
      <c r="C265" s="9" t="s">
        <v>1084</v>
      </c>
    </row>
    <row r="266" spans="1:3" x14ac:dyDescent="0.35">
      <c r="A266" s="1">
        <v>44197</v>
      </c>
      <c r="B266">
        <v>1.2171000000000001</v>
      </c>
      <c r="C266" s="9" t="s">
        <v>1084</v>
      </c>
    </row>
    <row r="267" spans="1:3" x14ac:dyDescent="0.35">
      <c r="A267" s="1">
        <v>44228</v>
      </c>
      <c r="B267">
        <v>1.2098</v>
      </c>
      <c r="C267" s="9" t="s">
        <v>1084</v>
      </c>
    </row>
    <row r="268" spans="1:3" x14ac:dyDescent="0.35">
      <c r="A268" s="1">
        <v>44256</v>
      </c>
      <c r="B268">
        <v>1.1899</v>
      </c>
      <c r="C268" s="9" t="s">
        <v>1084</v>
      </c>
    </row>
    <row r="269" spans="1:3" x14ac:dyDescent="0.35">
      <c r="A269" s="1">
        <v>44287</v>
      </c>
      <c r="B269">
        <v>1.1979</v>
      </c>
      <c r="C269" s="9" t="s">
        <v>1084</v>
      </c>
    </row>
    <row r="270" spans="1:3" x14ac:dyDescent="0.35">
      <c r="A270" s="1">
        <v>44317</v>
      </c>
      <c r="B270">
        <v>1.2145999999999999</v>
      </c>
      <c r="C270" s="9" t="s">
        <v>1084</v>
      </c>
    </row>
    <row r="271" spans="1:3" x14ac:dyDescent="0.35">
      <c r="A271" s="1">
        <v>44348</v>
      </c>
      <c r="B271">
        <v>1.2047000000000001</v>
      </c>
      <c r="C271" s="9" t="s">
        <v>1084</v>
      </c>
    </row>
    <row r="272" spans="1:3" x14ac:dyDescent="0.35">
      <c r="A272" s="1">
        <v>44378</v>
      </c>
      <c r="B272">
        <v>1.1821999999999999</v>
      </c>
      <c r="C272" s="9" t="s">
        <v>1084</v>
      </c>
    </row>
    <row r="273" spans="1:3" x14ac:dyDescent="0.35">
      <c r="A273" s="1">
        <v>44409</v>
      </c>
      <c r="B273">
        <v>1.1772</v>
      </c>
      <c r="C273" s="9" t="s">
        <v>1084</v>
      </c>
    </row>
    <row r="274" spans="1:3" x14ac:dyDescent="0.35">
      <c r="A274" s="1">
        <v>44440</v>
      </c>
      <c r="B274">
        <v>1.177</v>
      </c>
      <c r="C274" s="9" t="s">
        <v>1084</v>
      </c>
    </row>
    <row r="275" spans="1:3" x14ac:dyDescent="0.35">
      <c r="A275" s="1">
        <v>44470</v>
      </c>
      <c r="B275">
        <v>1.1600999999999999</v>
      </c>
      <c r="C275" s="9" t="s">
        <v>1084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8450-4D29-4695-AB3D-F87614D895EA}">
  <dimension ref="A1:C520"/>
  <sheetViews>
    <sheetView workbookViewId="0">
      <selection activeCell="E4" sqref="E4"/>
    </sheetView>
  </sheetViews>
  <sheetFormatPr defaultRowHeight="14.5" x14ac:dyDescent="0.35"/>
  <cols>
    <col min="1" max="1" width="19.6328125" bestFit="1" customWidth="1"/>
    <col min="2" max="2" width="13.08984375" bestFit="1" customWidth="1"/>
    <col min="3" max="3" width="38.453125" bestFit="1" customWidth="1"/>
  </cols>
  <sheetData>
    <row r="1" spans="1:3" x14ac:dyDescent="0.35">
      <c r="A1" t="s">
        <v>1080</v>
      </c>
      <c r="B1" t="s">
        <v>1081</v>
      </c>
      <c r="C1" t="s">
        <v>1082</v>
      </c>
    </row>
    <row r="2" spans="1:3" x14ac:dyDescent="0.35">
      <c r="A2" s="1">
        <v>21459</v>
      </c>
      <c r="B2">
        <v>624.72799999999995</v>
      </c>
      <c r="C2" s="9" t="s">
        <v>1083</v>
      </c>
    </row>
    <row r="3" spans="1:3" x14ac:dyDescent="0.35">
      <c r="A3" s="1">
        <v>21490</v>
      </c>
      <c r="B3">
        <v>624.66700000000003</v>
      </c>
      <c r="C3" s="9" t="s">
        <v>1083</v>
      </c>
    </row>
    <row r="4" spans="1:3" x14ac:dyDescent="0.35">
      <c r="A4" s="1">
        <v>21520</v>
      </c>
      <c r="B4">
        <v>624.63900000000001</v>
      </c>
      <c r="C4" s="9" t="s">
        <v>1083</v>
      </c>
    </row>
    <row r="5" spans="1:3" x14ac:dyDescent="0.35">
      <c r="A5" s="1">
        <v>21551</v>
      </c>
      <c r="B5">
        <v>622.52</v>
      </c>
      <c r="C5" s="9" t="s">
        <v>1083</v>
      </c>
    </row>
    <row r="6" spans="1:3" x14ac:dyDescent="0.35">
      <c r="A6" s="1">
        <v>21582</v>
      </c>
      <c r="B6">
        <v>620.72699999999998</v>
      </c>
      <c r="C6" s="9" t="s">
        <v>1083</v>
      </c>
    </row>
    <row r="7" spans="1:3" x14ac:dyDescent="0.35">
      <c r="A7" s="1">
        <v>21610</v>
      </c>
      <c r="B7">
        <v>620.601</v>
      </c>
      <c r="C7" s="9" t="s">
        <v>1083</v>
      </c>
    </row>
    <row r="8" spans="1:3" x14ac:dyDescent="0.35">
      <c r="A8" s="1">
        <v>21641</v>
      </c>
      <c r="B8">
        <v>620.601</v>
      </c>
      <c r="C8" s="9" t="s">
        <v>1083</v>
      </c>
    </row>
    <row r="9" spans="1:3" x14ac:dyDescent="0.35">
      <c r="A9" s="1">
        <v>21671</v>
      </c>
      <c r="B9">
        <v>620.601</v>
      </c>
      <c r="C9" s="9" t="s">
        <v>1083</v>
      </c>
    </row>
    <row r="10" spans="1:3" x14ac:dyDescent="0.35">
      <c r="A10" s="1">
        <v>21702</v>
      </c>
      <c r="B10">
        <v>620.601</v>
      </c>
      <c r="C10" s="9" t="s">
        <v>1083</v>
      </c>
    </row>
    <row r="11" spans="1:3" x14ac:dyDescent="0.35">
      <c r="A11" s="1">
        <v>21732</v>
      </c>
      <c r="B11">
        <v>620.6</v>
      </c>
      <c r="C11" s="9" t="s">
        <v>1083</v>
      </c>
    </row>
    <row r="12" spans="1:3" x14ac:dyDescent="0.35">
      <c r="A12" s="1">
        <v>21763</v>
      </c>
      <c r="B12">
        <v>620.6</v>
      </c>
      <c r="C12" s="9" t="s">
        <v>1083</v>
      </c>
    </row>
    <row r="13" spans="1:3" x14ac:dyDescent="0.35">
      <c r="A13" s="1">
        <v>21794</v>
      </c>
      <c r="B13">
        <v>620.601</v>
      </c>
      <c r="C13" s="9" t="s">
        <v>1083</v>
      </c>
    </row>
    <row r="14" spans="1:3" x14ac:dyDescent="0.35">
      <c r="A14" s="1">
        <v>21824</v>
      </c>
      <c r="B14">
        <v>620.60500000000002</v>
      </c>
      <c r="C14" s="9" t="s">
        <v>1083</v>
      </c>
    </row>
    <row r="15" spans="1:3" x14ac:dyDescent="0.35">
      <c r="A15" s="1">
        <v>21855</v>
      </c>
      <c r="B15">
        <v>620.62300000000005</v>
      </c>
      <c r="C15" s="9" t="s">
        <v>1083</v>
      </c>
    </row>
    <row r="16" spans="1:3" x14ac:dyDescent="0.35">
      <c r="A16" s="1">
        <v>21885</v>
      </c>
      <c r="B16">
        <v>620.81200000000001</v>
      </c>
      <c r="C16" s="9" t="s">
        <v>1083</v>
      </c>
    </row>
    <row r="17" spans="1:3" x14ac:dyDescent="0.35">
      <c r="A17" s="1">
        <v>21916</v>
      </c>
      <c r="B17">
        <v>621.01800000000003</v>
      </c>
      <c r="C17" s="9" t="s">
        <v>1083</v>
      </c>
    </row>
    <row r="18" spans="1:3" x14ac:dyDescent="0.35">
      <c r="A18" s="1">
        <v>21947</v>
      </c>
      <c r="B18">
        <v>620.81399999999996</v>
      </c>
      <c r="C18" s="9" t="s">
        <v>1083</v>
      </c>
    </row>
    <row r="19" spans="1:3" x14ac:dyDescent="0.35">
      <c r="A19" s="1">
        <v>21976</v>
      </c>
      <c r="B19">
        <v>620.88800000000003</v>
      </c>
      <c r="C19" s="9" t="s">
        <v>1083</v>
      </c>
    </row>
    <row r="20" spans="1:3" x14ac:dyDescent="0.35">
      <c r="A20" s="1">
        <v>22007</v>
      </c>
      <c r="B20">
        <v>620.62800000000004</v>
      </c>
      <c r="C20" s="9" t="s">
        <v>1083</v>
      </c>
    </row>
    <row r="21" spans="1:3" x14ac:dyDescent="0.35">
      <c r="A21" s="1">
        <v>22037</v>
      </c>
      <c r="B21">
        <v>620.71400000000006</v>
      </c>
      <c r="C21" s="9" t="s">
        <v>1083</v>
      </c>
    </row>
    <row r="22" spans="1:3" x14ac:dyDescent="0.35">
      <c r="A22" s="1">
        <v>22068</v>
      </c>
      <c r="B22">
        <v>620.62199999999996</v>
      </c>
      <c r="C22" s="9" t="s">
        <v>1083</v>
      </c>
    </row>
    <row r="23" spans="1:3" x14ac:dyDescent="0.35">
      <c r="A23" s="1">
        <v>22098</v>
      </c>
      <c r="B23">
        <v>620.6</v>
      </c>
      <c r="C23" s="9" t="s">
        <v>1083</v>
      </c>
    </row>
    <row r="24" spans="1:3" x14ac:dyDescent="0.35">
      <c r="A24" s="1">
        <v>22129</v>
      </c>
      <c r="B24">
        <v>620.6</v>
      </c>
      <c r="C24" s="9" t="s">
        <v>1083</v>
      </c>
    </row>
    <row r="25" spans="1:3" x14ac:dyDescent="0.35">
      <c r="A25" s="1">
        <v>22160</v>
      </c>
      <c r="B25">
        <v>620.61400000000003</v>
      </c>
      <c r="C25" s="9" t="s">
        <v>1083</v>
      </c>
    </row>
    <row r="26" spans="1:3" x14ac:dyDescent="0.35">
      <c r="A26" s="1">
        <v>22190</v>
      </c>
      <c r="B26">
        <v>620.63</v>
      </c>
      <c r="C26" s="9" t="s">
        <v>1083</v>
      </c>
    </row>
    <row r="27" spans="1:3" x14ac:dyDescent="0.35">
      <c r="A27" s="1">
        <v>22221</v>
      </c>
      <c r="B27">
        <v>620.71600000000001</v>
      </c>
      <c r="C27" s="9" t="s">
        <v>1083</v>
      </c>
    </row>
    <row r="28" spans="1:3" x14ac:dyDescent="0.35">
      <c r="A28" s="1">
        <v>22251</v>
      </c>
      <c r="B28">
        <v>620.702</v>
      </c>
      <c r="C28" s="9" t="s">
        <v>1083</v>
      </c>
    </row>
    <row r="29" spans="1:3" x14ac:dyDescent="0.35">
      <c r="A29" s="1">
        <v>22282</v>
      </c>
      <c r="B29">
        <v>621.09100000000001</v>
      </c>
      <c r="C29" s="9" t="s">
        <v>1083</v>
      </c>
    </row>
    <row r="30" spans="1:3" x14ac:dyDescent="0.35">
      <c r="A30" s="1">
        <v>22313</v>
      </c>
      <c r="B30">
        <v>621.92899999999997</v>
      </c>
      <c r="C30" s="9" t="s">
        <v>1083</v>
      </c>
    </row>
    <row r="31" spans="1:3" x14ac:dyDescent="0.35">
      <c r="A31" s="1">
        <v>22341</v>
      </c>
      <c r="B31">
        <v>622.33799999999997</v>
      </c>
      <c r="C31" s="9" t="s">
        <v>1083</v>
      </c>
    </row>
    <row r="32" spans="1:3" x14ac:dyDescent="0.35">
      <c r="A32" s="1">
        <v>22372</v>
      </c>
      <c r="B32">
        <v>621.18700000000001</v>
      </c>
      <c r="C32" s="9" t="s">
        <v>1083</v>
      </c>
    </row>
    <row r="33" spans="1:3" x14ac:dyDescent="0.35">
      <c r="A33" s="1">
        <v>22402</v>
      </c>
      <c r="B33">
        <v>620.60599999999999</v>
      </c>
      <c r="C33" s="9" t="s">
        <v>1083</v>
      </c>
    </row>
    <row r="34" spans="1:3" x14ac:dyDescent="0.35">
      <c r="A34" s="1">
        <v>22433</v>
      </c>
      <c r="B34">
        <v>620.60400000000004</v>
      </c>
      <c r="C34" s="9" t="s">
        <v>1083</v>
      </c>
    </row>
    <row r="35" spans="1:3" x14ac:dyDescent="0.35">
      <c r="A35" s="1">
        <v>22463</v>
      </c>
      <c r="B35">
        <v>620.6</v>
      </c>
      <c r="C35" s="9" t="s">
        <v>1083</v>
      </c>
    </row>
    <row r="36" spans="1:3" x14ac:dyDescent="0.35">
      <c r="A36" s="1">
        <v>22494</v>
      </c>
      <c r="B36">
        <v>620.601</v>
      </c>
      <c r="C36" s="9" t="s">
        <v>1083</v>
      </c>
    </row>
    <row r="37" spans="1:3" x14ac:dyDescent="0.35">
      <c r="A37" s="1">
        <v>22525</v>
      </c>
      <c r="B37">
        <v>620.63800000000003</v>
      </c>
      <c r="C37" s="9" t="s">
        <v>1083</v>
      </c>
    </row>
    <row r="38" spans="1:3" x14ac:dyDescent="0.35">
      <c r="A38" s="1">
        <v>22555</v>
      </c>
      <c r="B38">
        <v>620.61599999999999</v>
      </c>
      <c r="C38" s="9" t="s">
        <v>1083</v>
      </c>
    </row>
    <row r="39" spans="1:3" x14ac:dyDescent="0.35">
      <c r="A39" s="1">
        <v>22586</v>
      </c>
      <c r="B39">
        <v>620.61599999999999</v>
      </c>
      <c r="C39" s="9" t="s">
        <v>1083</v>
      </c>
    </row>
    <row r="40" spans="1:3" x14ac:dyDescent="0.35">
      <c r="A40" s="1">
        <v>22616</v>
      </c>
      <c r="B40">
        <v>620.61300000000006</v>
      </c>
      <c r="C40" s="9" t="s">
        <v>1083</v>
      </c>
    </row>
    <row r="41" spans="1:3" x14ac:dyDescent="0.35">
      <c r="A41" s="1">
        <v>22647</v>
      </c>
      <c r="B41">
        <v>620.73500000000001</v>
      </c>
      <c r="C41" s="9" t="s">
        <v>1083</v>
      </c>
    </row>
    <row r="42" spans="1:3" x14ac:dyDescent="0.35">
      <c r="A42" s="1">
        <v>22678</v>
      </c>
      <c r="B42">
        <v>620.93700000000001</v>
      </c>
      <c r="C42" s="9" t="s">
        <v>1083</v>
      </c>
    </row>
    <row r="43" spans="1:3" x14ac:dyDescent="0.35">
      <c r="A43" s="1">
        <v>22706</v>
      </c>
      <c r="B43">
        <v>620.91099999999994</v>
      </c>
      <c r="C43" s="9" t="s">
        <v>1083</v>
      </c>
    </row>
    <row r="44" spans="1:3" x14ac:dyDescent="0.35">
      <c r="A44" s="1">
        <v>22737</v>
      </c>
      <c r="B44">
        <v>620.70100000000002</v>
      </c>
      <c r="C44" s="9" t="s">
        <v>1083</v>
      </c>
    </row>
    <row r="45" spans="1:3" x14ac:dyDescent="0.35">
      <c r="A45" s="1">
        <v>22767</v>
      </c>
      <c r="B45">
        <v>620.69899999999996</v>
      </c>
      <c r="C45" s="9" t="s">
        <v>1083</v>
      </c>
    </row>
    <row r="46" spans="1:3" x14ac:dyDescent="0.35">
      <c r="A46" s="1">
        <v>22798</v>
      </c>
      <c r="B46">
        <v>620.64700000000005</v>
      </c>
      <c r="C46" s="9" t="s">
        <v>1083</v>
      </c>
    </row>
    <row r="47" spans="1:3" x14ac:dyDescent="0.35">
      <c r="A47" s="1">
        <v>22828</v>
      </c>
      <c r="B47">
        <v>620.60900000000004</v>
      </c>
      <c r="C47" s="9" t="s">
        <v>1083</v>
      </c>
    </row>
    <row r="48" spans="1:3" x14ac:dyDescent="0.35">
      <c r="A48" s="1">
        <v>22859</v>
      </c>
      <c r="B48">
        <v>620.61300000000006</v>
      </c>
      <c r="C48" s="9" t="s">
        <v>1083</v>
      </c>
    </row>
    <row r="49" spans="1:3" x14ac:dyDescent="0.35">
      <c r="A49" s="1">
        <v>22890</v>
      </c>
      <c r="B49">
        <v>620.60500000000002</v>
      </c>
      <c r="C49" s="9" t="s">
        <v>1083</v>
      </c>
    </row>
    <row r="50" spans="1:3" x14ac:dyDescent="0.35">
      <c r="A50" s="1">
        <v>22920</v>
      </c>
      <c r="B50">
        <v>620.78099999999995</v>
      </c>
      <c r="C50" s="9" t="s">
        <v>1083</v>
      </c>
    </row>
    <row r="51" spans="1:3" x14ac:dyDescent="0.35">
      <c r="A51" s="1">
        <v>22951</v>
      </c>
      <c r="B51">
        <v>620.88900000000001</v>
      </c>
      <c r="C51" s="9" t="s">
        <v>1083</v>
      </c>
    </row>
    <row r="52" spans="1:3" x14ac:dyDescent="0.35">
      <c r="A52" s="1">
        <v>22981</v>
      </c>
      <c r="B52">
        <v>620.82899999999995</v>
      </c>
      <c r="C52" s="9" t="s">
        <v>1083</v>
      </c>
    </row>
    <row r="53" spans="1:3" x14ac:dyDescent="0.35">
      <c r="A53" s="1">
        <v>23012</v>
      </c>
      <c r="B53">
        <v>620.87599999999998</v>
      </c>
      <c r="C53" s="9" t="s">
        <v>1083</v>
      </c>
    </row>
    <row r="54" spans="1:3" x14ac:dyDescent="0.35">
      <c r="A54" s="1">
        <v>23043</v>
      </c>
      <c r="B54">
        <v>620.95299999999997</v>
      </c>
      <c r="C54" s="9" t="s">
        <v>1083</v>
      </c>
    </row>
    <row r="55" spans="1:3" x14ac:dyDescent="0.35">
      <c r="A55" s="1">
        <v>23071</v>
      </c>
      <c r="B55">
        <v>620.96699999999998</v>
      </c>
      <c r="C55" s="9" t="s">
        <v>1083</v>
      </c>
    </row>
    <row r="56" spans="1:3" x14ac:dyDescent="0.35">
      <c r="A56" s="1">
        <v>23102</v>
      </c>
      <c r="B56">
        <v>621.05999999999995</v>
      </c>
      <c r="C56" s="9" t="s">
        <v>1083</v>
      </c>
    </row>
    <row r="57" spans="1:3" x14ac:dyDescent="0.35">
      <c r="A57" s="1">
        <v>23132</v>
      </c>
      <c r="B57">
        <v>621.20600000000002</v>
      </c>
      <c r="C57" s="9" t="s">
        <v>1083</v>
      </c>
    </row>
    <row r="58" spans="1:3" x14ac:dyDescent="0.35">
      <c r="A58" s="1">
        <v>23163</v>
      </c>
      <c r="B58">
        <v>621.73599999999999</v>
      </c>
      <c r="C58" s="9" t="s">
        <v>1083</v>
      </c>
    </row>
    <row r="59" spans="1:3" x14ac:dyDescent="0.35">
      <c r="A59" s="1">
        <v>23193</v>
      </c>
      <c r="B59">
        <v>621.55799999999999</v>
      </c>
      <c r="C59" s="9" t="s">
        <v>1083</v>
      </c>
    </row>
    <row r="60" spans="1:3" x14ac:dyDescent="0.35">
      <c r="A60" s="1">
        <v>23224</v>
      </c>
      <c r="B60">
        <v>620.94799999999998</v>
      </c>
      <c r="C60" s="9" t="s">
        <v>1083</v>
      </c>
    </row>
    <row r="61" spans="1:3" x14ac:dyDescent="0.35">
      <c r="A61" s="1">
        <v>23255</v>
      </c>
      <c r="B61">
        <v>621.84900000000005</v>
      </c>
      <c r="C61" s="9" t="s">
        <v>1083</v>
      </c>
    </row>
    <row r="62" spans="1:3" x14ac:dyDescent="0.35">
      <c r="A62" s="1">
        <v>23285</v>
      </c>
      <c r="B62">
        <v>622.48299999999995</v>
      </c>
      <c r="C62" s="9" t="s">
        <v>1083</v>
      </c>
    </row>
    <row r="63" spans="1:3" x14ac:dyDescent="0.35">
      <c r="A63" s="1">
        <v>23316</v>
      </c>
      <c r="B63">
        <v>622.40099999999995</v>
      </c>
      <c r="C63" s="9" t="s">
        <v>1083</v>
      </c>
    </row>
    <row r="64" spans="1:3" x14ac:dyDescent="0.35">
      <c r="A64" s="1">
        <v>23346</v>
      </c>
      <c r="B64">
        <v>622.41</v>
      </c>
      <c r="C64" s="9" t="s">
        <v>1083</v>
      </c>
    </row>
    <row r="65" spans="1:3" x14ac:dyDescent="0.35">
      <c r="A65" s="1">
        <v>23377</v>
      </c>
      <c r="B65">
        <v>622.42499999999995</v>
      </c>
      <c r="C65" s="9" t="s">
        <v>1083</v>
      </c>
    </row>
    <row r="66" spans="1:3" x14ac:dyDescent="0.35">
      <c r="A66" s="1">
        <v>23408</v>
      </c>
      <c r="B66">
        <v>622.46199999999999</v>
      </c>
      <c r="C66" s="9" t="s">
        <v>1083</v>
      </c>
    </row>
    <row r="67" spans="1:3" x14ac:dyDescent="0.35">
      <c r="A67" s="1">
        <v>23437</v>
      </c>
      <c r="B67">
        <v>623.65</v>
      </c>
      <c r="C67" s="9" t="s">
        <v>1083</v>
      </c>
    </row>
    <row r="68" spans="1:3" x14ac:dyDescent="0.35">
      <c r="A68" s="1">
        <v>23468</v>
      </c>
      <c r="B68">
        <v>624.93799999999999</v>
      </c>
      <c r="C68" s="9" t="s">
        <v>1083</v>
      </c>
    </row>
    <row r="69" spans="1:3" x14ac:dyDescent="0.35">
      <c r="A69" s="1">
        <v>23498</v>
      </c>
      <c r="B69">
        <v>624.89400000000001</v>
      </c>
      <c r="C69" s="9" t="s">
        <v>1083</v>
      </c>
    </row>
    <row r="70" spans="1:3" x14ac:dyDescent="0.35">
      <c r="A70" s="1">
        <v>23529</v>
      </c>
      <c r="B70">
        <v>624.86</v>
      </c>
      <c r="C70" s="9" t="s">
        <v>1083</v>
      </c>
    </row>
    <row r="71" spans="1:3" x14ac:dyDescent="0.35">
      <c r="A71" s="1">
        <v>23559</v>
      </c>
      <c r="B71">
        <v>624.9</v>
      </c>
      <c r="C71" s="9" t="s">
        <v>1083</v>
      </c>
    </row>
    <row r="72" spans="1:3" x14ac:dyDescent="0.35">
      <c r="A72" s="1">
        <v>23590</v>
      </c>
      <c r="B72">
        <v>624.84699999999998</v>
      </c>
      <c r="C72" s="9" t="s">
        <v>1083</v>
      </c>
    </row>
    <row r="73" spans="1:3" x14ac:dyDescent="0.35">
      <c r="A73" s="1">
        <v>23621</v>
      </c>
      <c r="B73">
        <v>624.84</v>
      </c>
      <c r="C73" s="9" t="s">
        <v>1083</v>
      </c>
    </row>
    <row r="74" spans="1:3" x14ac:dyDescent="0.35">
      <c r="A74" s="1">
        <v>23651</v>
      </c>
      <c r="B74">
        <v>624.84500000000003</v>
      </c>
      <c r="C74" s="9" t="s">
        <v>1083</v>
      </c>
    </row>
    <row r="75" spans="1:3" x14ac:dyDescent="0.35">
      <c r="A75" s="1">
        <v>23682</v>
      </c>
      <c r="B75">
        <v>624.82100000000003</v>
      </c>
      <c r="C75" s="9" t="s">
        <v>1083</v>
      </c>
    </row>
    <row r="76" spans="1:3" x14ac:dyDescent="0.35">
      <c r="A76" s="1">
        <v>23712</v>
      </c>
      <c r="B76">
        <v>624.80799999999999</v>
      </c>
      <c r="C76" s="9" t="s">
        <v>1083</v>
      </c>
    </row>
    <row r="77" spans="1:3" x14ac:dyDescent="0.35">
      <c r="A77" s="1">
        <v>23743</v>
      </c>
      <c r="B77">
        <v>624.81700000000001</v>
      </c>
      <c r="C77" s="9" t="s">
        <v>1083</v>
      </c>
    </row>
    <row r="78" spans="1:3" x14ac:dyDescent="0.35">
      <c r="A78" s="1">
        <v>23774</v>
      </c>
      <c r="B78">
        <v>624.84699999999998</v>
      </c>
      <c r="C78" s="9" t="s">
        <v>1083</v>
      </c>
    </row>
    <row r="79" spans="1:3" x14ac:dyDescent="0.35">
      <c r="A79" s="1">
        <v>23802</v>
      </c>
      <c r="B79">
        <v>624.84</v>
      </c>
      <c r="C79" s="9" t="s">
        <v>1083</v>
      </c>
    </row>
    <row r="80" spans="1:3" x14ac:dyDescent="0.35">
      <c r="A80" s="1">
        <v>23833</v>
      </c>
      <c r="B80">
        <v>624.78</v>
      </c>
      <c r="C80" s="9" t="s">
        <v>1083</v>
      </c>
    </row>
    <row r="81" spans="1:3" x14ac:dyDescent="0.35">
      <c r="A81" s="1">
        <v>23863</v>
      </c>
      <c r="B81">
        <v>624.79499999999996</v>
      </c>
      <c r="C81" s="9" t="s">
        <v>1083</v>
      </c>
    </row>
    <row r="82" spans="1:3" x14ac:dyDescent="0.35">
      <c r="A82" s="1">
        <v>23894</v>
      </c>
      <c r="B82">
        <v>624.79700000000003</v>
      </c>
      <c r="C82" s="9" t="s">
        <v>1083</v>
      </c>
    </row>
    <row r="83" spans="1:3" x14ac:dyDescent="0.35">
      <c r="A83" s="1">
        <v>23924</v>
      </c>
      <c r="B83">
        <v>624.73599999999999</v>
      </c>
      <c r="C83" s="9" t="s">
        <v>1083</v>
      </c>
    </row>
    <row r="84" spans="1:3" x14ac:dyDescent="0.35">
      <c r="A84" s="1">
        <v>23955</v>
      </c>
      <c r="B84">
        <v>624.72</v>
      </c>
      <c r="C84" s="9" t="s">
        <v>1083</v>
      </c>
    </row>
    <row r="85" spans="1:3" x14ac:dyDescent="0.35">
      <c r="A85" s="1">
        <v>23986</v>
      </c>
      <c r="B85">
        <v>624.75800000000004</v>
      </c>
      <c r="C85" s="9" t="s">
        <v>1083</v>
      </c>
    </row>
    <row r="86" spans="1:3" x14ac:dyDescent="0.35">
      <c r="A86" s="1">
        <v>24016</v>
      </c>
      <c r="B86">
        <v>624.82000000000005</v>
      </c>
      <c r="C86" s="9" t="s">
        <v>1083</v>
      </c>
    </row>
    <row r="87" spans="1:3" x14ac:dyDescent="0.35">
      <c r="A87" s="1">
        <v>24047</v>
      </c>
      <c r="B87">
        <v>624.81799999999998</v>
      </c>
      <c r="C87" s="9" t="s">
        <v>1083</v>
      </c>
    </row>
    <row r="88" spans="1:3" x14ac:dyDescent="0.35">
      <c r="A88" s="1">
        <v>24077</v>
      </c>
      <c r="B88">
        <v>624.75199999999995</v>
      </c>
      <c r="C88" s="9" t="s">
        <v>1083</v>
      </c>
    </row>
    <row r="89" spans="1:3" x14ac:dyDescent="0.35">
      <c r="A89" s="1">
        <v>24108</v>
      </c>
      <c r="B89">
        <v>624.86599999999999</v>
      </c>
      <c r="C89" s="9" t="s">
        <v>1083</v>
      </c>
    </row>
    <row r="90" spans="1:3" x14ac:dyDescent="0.35">
      <c r="A90" s="1">
        <v>24139</v>
      </c>
      <c r="B90">
        <v>624.78800000000001</v>
      </c>
      <c r="C90" s="9" t="s">
        <v>1083</v>
      </c>
    </row>
    <row r="91" spans="1:3" x14ac:dyDescent="0.35">
      <c r="A91" s="1">
        <v>24167</v>
      </c>
      <c r="B91">
        <v>624.81399999999996</v>
      </c>
      <c r="C91" s="9" t="s">
        <v>1083</v>
      </c>
    </row>
    <row r="92" spans="1:3" x14ac:dyDescent="0.35">
      <c r="A92" s="1">
        <v>24198</v>
      </c>
      <c r="B92">
        <v>624.5</v>
      </c>
      <c r="C92" s="9" t="s">
        <v>1083</v>
      </c>
    </row>
    <row r="93" spans="1:3" x14ac:dyDescent="0.35">
      <c r="A93" s="1">
        <v>24228</v>
      </c>
      <c r="B93">
        <v>624.50800000000004</v>
      </c>
      <c r="C93" s="9" t="s">
        <v>1083</v>
      </c>
    </row>
    <row r="94" spans="1:3" x14ac:dyDescent="0.35">
      <c r="A94" s="1">
        <v>24259</v>
      </c>
      <c r="B94">
        <v>624.23699999999997</v>
      </c>
      <c r="C94" s="9" t="s">
        <v>1083</v>
      </c>
    </row>
    <row r="95" spans="1:3" x14ac:dyDescent="0.35">
      <c r="A95" s="1">
        <v>24289</v>
      </c>
      <c r="B95">
        <v>623.85</v>
      </c>
      <c r="C95" s="9" t="s">
        <v>1083</v>
      </c>
    </row>
    <row r="96" spans="1:3" x14ac:dyDescent="0.35">
      <c r="A96" s="1">
        <v>24320</v>
      </c>
      <c r="B96">
        <v>623.39300000000003</v>
      </c>
      <c r="C96" s="9" t="s">
        <v>1083</v>
      </c>
    </row>
    <row r="97" spans="1:3" x14ac:dyDescent="0.35">
      <c r="A97" s="1">
        <v>24351</v>
      </c>
      <c r="B97">
        <v>623.79899999999998</v>
      </c>
      <c r="C97" s="9" t="s">
        <v>1083</v>
      </c>
    </row>
    <row r="98" spans="1:3" x14ac:dyDescent="0.35">
      <c r="A98" s="1">
        <v>24381</v>
      </c>
      <c r="B98">
        <v>624.83199999999999</v>
      </c>
      <c r="C98" s="9" t="s">
        <v>1083</v>
      </c>
    </row>
    <row r="99" spans="1:3" x14ac:dyDescent="0.35">
      <c r="A99" s="1">
        <v>24412</v>
      </c>
      <c r="B99">
        <v>624.80600000000004</v>
      </c>
      <c r="C99" s="9" t="s">
        <v>1083</v>
      </c>
    </row>
    <row r="100" spans="1:3" x14ac:dyDescent="0.35">
      <c r="A100" s="1">
        <v>24442</v>
      </c>
      <c r="B100">
        <v>624.53399999999999</v>
      </c>
      <c r="C100" s="9" t="s">
        <v>1083</v>
      </c>
    </row>
    <row r="101" spans="1:3" x14ac:dyDescent="0.35">
      <c r="A101" s="1">
        <v>24473</v>
      </c>
      <c r="B101">
        <v>625.12199999999996</v>
      </c>
      <c r="C101" s="9" t="s">
        <v>1083</v>
      </c>
    </row>
    <row r="102" spans="1:3" x14ac:dyDescent="0.35">
      <c r="A102" s="1">
        <v>24504</v>
      </c>
      <c r="B102">
        <v>625.221</v>
      </c>
      <c r="C102" s="9" t="s">
        <v>1083</v>
      </c>
    </row>
    <row r="103" spans="1:3" x14ac:dyDescent="0.35">
      <c r="A103" s="1">
        <v>24532</v>
      </c>
      <c r="B103">
        <v>624.70500000000004</v>
      </c>
      <c r="C103" s="9" t="s">
        <v>1083</v>
      </c>
    </row>
    <row r="104" spans="1:3" x14ac:dyDescent="0.35">
      <c r="A104" s="1">
        <v>24563</v>
      </c>
      <c r="B104">
        <v>624.57000000000005</v>
      </c>
      <c r="C104" s="9" t="s">
        <v>1083</v>
      </c>
    </row>
    <row r="105" spans="1:3" x14ac:dyDescent="0.35">
      <c r="A105" s="1">
        <v>24593</v>
      </c>
      <c r="B105">
        <v>624.62099999999998</v>
      </c>
      <c r="C105" s="9" t="s">
        <v>1083</v>
      </c>
    </row>
    <row r="106" spans="1:3" x14ac:dyDescent="0.35">
      <c r="A106" s="1">
        <v>24624</v>
      </c>
      <c r="B106">
        <v>624.69299999999998</v>
      </c>
      <c r="C106" s="9" t="s">
        <v>1083</v>
      </c>
    </row>
    <row r="107" spans="1:3" x14ac:dyDescent="0.35">
      <c r="A107" s="1">
        <v>24654</v>
      </c>
      <c r="B107">
        <v>624.17700000000002</v>
      </c>
      <c r="C107" s="9" t="s">
        <v>1083</v>
      </c>
    </row>
    <row r="108" spans="1:3" x14ac:dyDescent="0.35">
      <c r="A108" s="1">
        <v>24685</v>
      </c>
      <c r="B108">
        <v>623.30499999999995</v>
      </c>
      <c r="C108" s="9" t="s">
        <v>1083</v>
      </c>
    </row>
    <row r="109" spans="1:3" x14ac:dyDescent="0.35">
      <c r="A109" s="1">
        <v>24716</v>
      </c>
      <c r="B109">
        <v>622.98500000000001</v>
      </c>
      <c r="C109" s="9" t="s">
        <v>1083</v>
      </c>
    </row>
    <row r="110" spans="1:3" x14ac:dyDescent="0.35">
      <c r="A110" s="1">
        <v>24746</v>
      </c>
      <c r="B110">
        <v>622.54</v>
      </c>
      <c r="C110" s="9" t="s">
        <v>1083</v>
      </c>
    </row>
    <row r="111" spans="1:3" x14ac:dyDescent="0.35">
      <c r="A111" s="1">
        <v>24777</v>
      </c>
      <c r="B111">
        <v>622.65899999999999</v>
      </c>
      <c r="C111" s="9" t="s">
        <v>1083</v>
      </c>
    </row>
    <row r="112" spans="1:3" x14ac:dyDescent="0.35">
      <c r="A112" s="1">
        <v>24807</v>
      </c>
      <c r="B112">
        <v>624.202</v>
      </c>
      <c r="C112" s="9" t="s">
        <v>1083</v>
      </c>
    </row>
    <row r="113" spans="1:3" x14ac:dyDescent="0.35">
      <c r="A113" s="1">
        <v>24838</v>
      </c>
      <c r="B113">
        <v>624.79899999999998</v>
      </c>
      <c r="C113" s="9" t="s">
        <v>1083</v>
      </c>
    </row>
    <row r="114" spans="1:3" x14ac:dyDescent="0.35">
      <c r="A114" s="1">
        <v>24869</v>
      </c>
      <c r="B114">
        <v>624.78</v>
      </c>
      <c r="C114" s="9" t="s">
        <v>1083</v>
      </c>
    </row>
    <row r="115" spans="1:3" x14ac:dyDescent="0.35">
      <c r="A115" s="1">
        <v>24898</v>
      </c>
      <c r="B115">
        <v>624.06500000000005</v>
      </c>
      <c r="C115" s="9" t="s">
        <v>1083</v>
      </c>
    </row>
    <row r="116" spans="1:3" x14ac:dyDescent="0.35">
      <c r="A116" s="1">
        <v>24929</v>
      </c>
      <c r="B116">
        <v>624.53300000000002</v>
      </c>
      <c r="C116" s="9" t="s">
        <v>1083</v>
      </c>
    </row>
    <row r="117" spans="1:3" x14ac:dyDescent="0.35">
      <c r="A117" s="1">
        <v>24959</v>
      </c>
      <c r="B117">
        <v>622.53200000000004</v>
      </c>
      <c r="C117" s="9" t="s">
        <v>1083</v>
      </c>
    </row>
    <row r="118" spans="1:3" x14ac:dyDescent="0.35">
      <c r="A118" s="1">
        <v>24990</v>
      </c>
      <c r="B118">
        <v>623.08600000000001</v>
      </c>
      <c r="C118" s="9" t="s">
        <v>1083</v>
      </c>
    </row>
    <row r="119" spans="1:3" x14ac:dyDescent="0.35">
      <c r="A119" s="1">
        <v>25020</v>
      </c>
      <c r="B119">
        <v>622.30999999999995</v>
      </c>
      <c r="C119" s="9" t="s">
        <v>1083</v>
      </c>
    </row>
    <row r="120" spans="1:3" x14ac:dyDescent="0.35">
      <c r="A120" s="1">
        <v>25051</v>
      </c>
      <c r="B120">
        <v>621.423</v>
      </c>
      <c r="C120" s="9" t="s">
        <v>1083</v>
      </c>
    </row>
    <row r="121" spans="1:3" x14ac:dyDescent="0.35">
      <c r="A121" s="1">
        <v>25082</v>
      </c>
      <c r="B121">
        <v>622.29100000000005</v>
      </c>
      <c r="C121" s="9" t="s">
        <v>1083</v>
      </c>
    </row>
    <row r="122" spans="1:3" x14ac:dyDescent="0.35">
      <c r="A122" s="1">
        <v>25112</v>
      </c>
      <c r="B122">
        <v>622.79499999999996</v>
      </c>
      <c r="C122" s="9" t="s">
        <v>1083</v>
      </c>
    </row>
    <row r="123" spans="1:3" x14ac:dyDescent="0.35">
      <c r="A123" s="1">
        <v>25143</v>
      </c>
      <c r="B123">
        <v>623.51499999999999</v>
      </c>
      <c r="C123" s="9" t="s">
        <v>1083</v>
      </c>
    </row>
    <row r="124" spans="1:3" x14ac:dyDescent="0.35">
      <c r="A124" s="1">
        <v>25173</v>
      </c>
      <c r="B124">
        <v>623.94200000000001</v>
      </c>
      <c r="C124" s="9" t="s">
        <v>1083</v>
      </c>
    </row>
    <row r="125" spans="1:3" x14ac:dyDescent="0.35">
      <c r="A125" s="1">
        <v>25204</v>
      </c>
      <c r="B125">
        <v>624.09400000000005</v>
      </c>
      <c r="C125" s="9" t="s">
        <v>1083</v>
      </c>
    </row>
    <row r="126" spans="1:3" x14ac:dyDescent="0.35">
      <c r="A126" s="1">
        <v>25235</v>
      </c>
      <c r="B126">
        <v>625.755</v>
      </c>
      <c r="C126" s="9" t="s">
        <v>1083</v>
      </c>
    </row>
    <row r="127" spans="1:3" x14ac:dyDescent="0.35">
      <c r="A127" s="1">
        <v>25263</v>
      </c>
      <c r="B127">
        <v>628.44399999999996</v>
      </c>
      <c r="C127" s="9" t="s">
        <v>1083</v>
      </c>
    </row>
    <row r="128" spans="1:3" x14ac:dyDescent="0.35">
      <c r="A128" s="1">
        <v>25294</v>
      </c>
      <c r="B128">
        <v>627.11199999999997</v>
      </c>
      <c r="C128" s="9" t="s">
        <v>1083</v>
      </c>
    </row>
    <row r="129" spans="1:3" x14ac:dyDescent="0.35">
      <c r="A129" s="1">
        <v>25324</v>
      </c>
      <c r="B129">
        <v>628.23099999999999</v>
      </c>
      <c r="C129" s="9" t="s">
        <v>1083</v>
      </c>
    </row>
    <row r="130" spans="1:3" x14ac:dyDescent="0.35">
      <c r="A130" s="1">
        <v>25355</v>
      </c>
      <c r="B130">
        <v>626.97400000000005</v>
      </c>
      <c r="C130" s="9" t="s">
        <v>1083</v>
      </c>
    </row>
    <row r="131" spans="1:3" x14ac:dyDescent="0.35">
      <c r="A131" s="1">
        <v>25385</v>
      </c>
      <c r="B131">
        <v>628.16499999999996</v>
      </c>
      <c r="C131" s="9" t="s">
        <v>1083</v>
      </c>
    </row>
    <row r="132" spans="1:3" x14ac:dyDescent="0.35">
      <c r="A132" s="1">
        <v>25416</v>
      </c>
      <c r="B132">
        <v>628.22900000000004</v>
      </c>
      <c r="C132" s="9" t="s">
        <v>1083</v>
      </c>
    </row>
    <row r="133" spans="1:3" x14ac:dyDescent="0.35">
      <c r="A133" s="1">
        <v>25447</v>
      </c>
      <c r="B133">
        <v>629.41399999999999</v>
      </c>
      <c r="C133" s="9" t="s">
        <v>1083</v>
      </c>
    </row>
    <row r="134" spans="1:3" x14ac:dyDescent="0.35">
      <c r="A134" s="1">
        <v>25477</v>
      </c>
      <c r="B134">
        <v>628.07899999999995</v>
      </c>
      <c r="C134" s="9" t="s">
        <v>1083</v>
      </c>
    </row>
    <row r="135" spans="1:3" x14ac:dyDescent="0.35">
      <c r="A135" s="1">
        <v>25508</v>
      </c>
      <c r="B135">
        <v>625.95299999999997</v>
      </c>
      <c r="C135" s="9" t="s">
        <v>1083</v>
      </c>
    </row>
    <row r="136" spans="1:3" x14ac:dyDescent="0.35">
      <c r="A136" s="1">
        <v>25538</v>
      </c>
      <c r="B136">
        <v>626.88199999999995</v>
      </c>
      <c r="C136" s="9" t="s">
        <v>1083</v>
      </c>
    </row>
    <row r="137" spans="1:3" x14ac:dyDescent="0.35">
      <c r="A137" s="1">
        <v>25569</v>
      </c>
      <c r="B137">
        <v>629.18399999999997</v>
      </c>
      <c r="C137" s="9" t="s">
        <v>1083</v>
      </c>
    </row>
    <row r="138" spans="1:3" x14ac:dyDescent="0.35">
      <c r="A138" s="1">
        <v>25600</v>
      </c>
      <c r="B138">
        <v>629.48500000000001</v>
      </c>
      <c r="C138" s="9" t="s">
        <v>1083</v>
      </c>
    </row>
    <row r="139" spans="1:3" x14ac:dyDescent="0.35">
      <c r="A139" s="1">
        <v>25628</v>
      </c>
      <c r="B139">
        <v>628.92899999999997</v>
      </c>
      <c r="C139" s="9" t="s">
        <v>1083</v>
      </c>
    </row>
    <row r="140" spans="1:3" x14ac:dyDescent="0.35">
      <c r="A140" s="1">
        <v>25659</v>
      </c>
      <c r="B140">
        <v>629.02099999999996</v>
      </c>
      <c r="C140" s="9" t="s">
        <v>1083</v>
      </c>
    </row>
    <row r="141" spans="1:3" x14ac:dyDescent="0.35">
      <c r="A141" s="1">
        <v>25689</v>
      </c>
      <c r="B141">
        <v>628.96600000000001</v>
      </c>
      <c r="C141" s="9" t="s">
        <v>1083</v>
      </c>
    </row>
    <row r="142" spans="1:3" x14ac:dyDescent="0.35">
      <c r="A142" s="1">
        <v>25720</v>
      </c>
      <c r="B142">
        <v>628.94000000000005</v>
      </c>
      <c r="C142" s="9" t="s">
        <v>1083</v>
      </c>
    </row>
    <row r="143" spans="1:3" x14ac:dyDescent="0.35">
      <c r="A143" s="1">
        <v>25750</v>
      </c>
      <c r="B143">
        <v>629.07299999999998</v>
      </c>
      <c r="C143" s="9" t="s">
        <v>1083</v>
      </c>
    </row>
    <row r="144" spans="1:3" x14ac:dyDescent="0.35">
      <c r="A144" s="1">
        <v>25781</v>
      </c>
      <c r="B144">
        <v>627.68899999999996</v>
      </c>
      <c r="C144" s="9" t="s">
        <v>1083</v>
      </c>
    </row>
    <row r="145" spans="1:3" x14ac:dyDescent="0.35">
      <c r="A145" s="1">
        <v>25812</v>
      </c>
      <c r="B145">
        <v>624.79399999999998</v>
      </c>
      <c r="C145" s="9" t="s">
        <v>1083</v>
      </c>
    </row>
    <row r="146" spans="1:3" x14ac:dyDescent="0.35">
      <c r="A146" s="1">
        <v>25842</v>
      </c>
      <c r="B146">
        <v>622.89700000000005</v>
      </c>
      <c r="C146" s="9" t="s">
        <v>1083</v>
      </c>
    </row>
    <row r="147" spans="1:3" x14ac:dyDescent="0.35">
      <c r="A147" s="1">
        <v>25873</v>
      </c>
      <c r="B147">
        <v>622.45899999999995</v>
      </c>
      <c r="C147" s="9" t="s">
        <v>1083</v>
      </c>
    </row>
    <row r="148" spans="1:3" x14ac:dyDescent="0.35">
      <c r="A148" s="1">
        <v>25903</v>
      </c>
      <c r="B148">
        <v>623.40499999999997</v>
      </c>
      <c r="C148" s="9" t="s">
        <v>1083</v>
      </c>
    </row>
    <row r="149" spans="1:3" x14ac:dyDescent="0.35">
      <c r="A149" s="1">
        <v>25934</v>
      </c>
      <c r="B149">
        <v>623.154</v>
      </c>
      <c r="C149" s="9" t="s">
        <v>1083</v>
      </c>
    </row>
    <row r="150" spans="1:3" x14ac:dyDescent="0.35">
      <c r="A150" s="1">
        <v>25965</v>
      </c>
      <c r="B150">
        <v>623.48500000000001</v>
      </c>
      <c r="C150" s="9" t="s">
        <v>1083</v>
      </c>
    </row>
    <row r="151" spans="1:3" x14ac:dyDescent="0.35">
      <c r="A151" s="1">
        <v>25993</v>
      </c>
      <c r="B151">
        <v>622.46900000000005</v>
      </c>
      <c r="C151" s="9" t="s">
        <v>1083</v>
      </c>
    </row>
    <row r="152" spans="1:3" x14ac:dyDescent="0.35">
      <c r="A152" s="1">
        <v>26024</v>
      </c>
      <c r="B152">
        <v>622.18399999999997</v>
      </c>
      <c r="C152" s="9" t="s">
        <v>1083</v>
      </c>
    </row>
    <row r="153" spans="1:3" x14ac:dyDescent="0.35">
      <c r="A153" s="1">
        <v>26054</v>
      </c>
      <c r="B153">
        <v>622.70699999999999</v>
      </c>
      <c r="C153" s="9" t="s">
        <v>1083</v>
      </c>
    </row>
    <row r="154" spans="1:3" x14ac:dyDescent="0.35">
      <c r="A154" s="1">
        <v>26085</v>
      </c>
      <c r="B154">
        <v>624.57799999999997</v>
      </c>
      <c r="C154" s="9" t="s">
        <v>1083</v>
      </c>
    </row>
    <row r="155" spans="1:3" x14ac:dyDescent="0.35">
      <c r="A155" s="1">
        <v>26115</v>
      </c>
      <c r="B155">
        <v>623.05700000000002</v>
      </c>
      <c r="C155" s="9" t="s">
        <v>1083</v>
      </c>
    </row>
    <row r="156" spans="1:3" x14ac:dyDescent="0.35">
      <c r="A156" s="1">
        <v>26146</v>
      </c>
      <c r="B156">
        <v>619.09299999999996</v>
      </c>
      <c r="C156" s="9" t="s">
        <v>1083</v>
      </c>
    </row>
    <row r="157" spans="1:3" x14ac:dyDescent="0.35">
      <c r="A157" s="1">
        <v>26177</v>
      </c>
      <c r="B157">
        <v>613.65899999999999</v>
      </c>
      <c r="C157" s="9" t="s">
        <v>1083</v>
      </c>
    </row>
    <row r="158" spans="1:3" x14ac:dyDescent="0.35">
      <c r="A158" s="1">
        <v>26207</v>
      </c>
      <c r="B158">
        <v>612.19799999999998</v>
      </c>
      <c r="C158" s="9" t="s">
        <v>1083</v>
      </c>
    </row>
    <row r="159" spans="1:3" x14ac:dyDescent="0.35">
      <c r="A159" s="1">
        <v>26238</v>
      </c>
      <c r="B159">
        <v>612.55499999999995</v>
      </c>
      <c r="C159" s="9" t="s">
        <v>1083</v>
      </c>
    </row>
    <row r="160" spans="1:3" x14ac:dyDescent="0.35">
      <c r="A160" s="1">
        <v>26268</v>
      </c>
      <c r="B160">
        <v>600.69100000000003</v>
      </c>
      <c r="C160" s="9" t="s">
        <v>1083</v>
      </c>
    </row>
    <row r="161" spans="1:3" x14ac:dyDescent="0.35">
      <c r="A161" s="1">
        <v>26299</v>
      </c>
      <c r="B161">
        <v>590.51400000000001</v>
      </c>
      <c r="C161" s="9" t="s">
        <v>1083</v>
      </c>
    </row>
    <row r="162" spans="1:3" x14ac:dyDescent="0.35">
      <c r="A162" s="1">
        <v>26330</v>
      </c>
      <c r="B162">
        <v>586.81700000000001</v>
      </c>
      <c r="C162" s="9" t="s">
        <v>1083</v>
      </c>
    </row>
    <row r="163" spans="1:3" x14ac:dyDescent="0.35">
      <c r="A163" s="1">
        <v>26359</v>
      </c>
      <c r="B163">
        <v>582.80399999999997</v>
      </c>
      <c r="C163" s="9" t="s">
        <v>1083</v>
      </c>
    </row>
    <row r="164" spans="1:3" x14ac:dyDescent="0.35">
      <c r="A164" s="1">
        <v>26390</v>
      </c>
      <c r="B164">
        <v>583.52700000000004</v>
      </c>
      <c r="C164" s="9" t="s">
        <v>1083</v>
      </c>
    </row>
    <row r="165" spans="1:3" x14ac:dyDescent="0.35">
      <c r="A165" s="1">
        <v>26420</v>
      </c>
      <c r="B165">
        <v>582.13</v>
      </c>
      <c r="C165" s="9" t="s">
        <v>1083</v>
      </c>
    </row>
    <row r="166" spans="1:3" x14ac:dyDescent="0.35">
      <c r="A166" s="1">
        <v>26451</v>
      </c>
      <c r="B166">
        <v>580.87699999999995</v>
      </c>
      <c r="C166" s="9" t="s">
        <v>1083</v>
      </c>
    </row>
    <row r="167" spans="1:3" x14ac:dyDescent="0.35">
      <c r="A167" s="1">
        <v>26481</v>
      </c>
      <c r="B167">
        <v>581.005</v>
      </c>
      <c r="C167" s="9" t="s">
        <v>1083</v>
      </c>
    </row>
    <row r="168" spans="1:3" x14ac:dyDescent="0.35">
      <c r="A168" s="1">
        <v>26512</v>
      </c>
      <c r="B168">
        <v>581.25699999999995</v>
      </c>
      <c r="C168" s="9" t="s">
        <v>1083</v>
      </c>
    </row>
    <row r="169" spans="1:3" x14ac:dyDescent="0.35">
      <c r="A169" s="1">
        <v>26543</v>
      </c>
      <c r="B169">
        <v>581.33699999999999</v>
      </c>
      <c r="C169" s="9" t="s">
        <v>1083</v>
      </c>
    </row>
    <row r="170" spans="1:3" x14ac:dyDescent="0.35">
      <c r="A170" s="1">
        <v>26573</v>
      </c>
      <c r="B170">
        <v>583.16099999999994</v>
      </c>
      <c r="C170" s="9" t="s">
        <v>1083</v>
      </c>
    </row>
    <row r="171" spans="1:3" x14ac:dyDescent="0.35">
      <c r="A171" s="1">
        <v>26604</v>
      </c>
      <c r="B171">
        <v>584.44500000000005</v>
      </c>
      <c r="C171" s="9" t="s">
        <v>1083</v>
      </c>
    </row>
    <row r="172" spans="1:3" x14ac:dyDescent="0.35">
      <c r="A172" s="1">
        <v>26634</v>
      </c>
      <c r="B172">
        <v>583.07899999999995</v>
      </c>
      <c r="C172" s="9" t="s">
        <v>1083</v>
      </c>
    </row>
    <row r="173" spans="1:3" x14ac:dyDescent="0.35">
      <c r="A173" s="1">
        <v>26665</v>
      </c>
      <c r="B173">
        <v>585.29</v>
      </c>
      <c r="C173" s="9" t="s">
        <v>1083</v>
      </c>
    </row>
    <row r="174" spans="1:3" x14ac:dyDescent="0.35">
      <c r="A174" s="1">
        <v>26696</v>
      </c>
      <c r="B174">
        <v>574.68499999999995</v>
      </c>
      <c r="C174" s="9" t="s">
        <v>1083</v>
      </c>
    </row>
    <row r="175" spans="1:3" x14ac:dyDescent="0.35">
      <c r="A175" s="1">
        <v>26724</v>
      </c>
      <c r="B175">
        <v>573.58399999999995</v>
      </c>
      <c r="C175" s="9" t="s">
        <v>1083</v>
      </c>
    </row>
    <row r="176" spans="1:3" x14ac:dyDescent="0.35">
      <c r="A176" s="1">
        <v>26755</v>
      </c>
      <c r="B176">
        <v>589.00400000000002</v>
      </c>
      <c r="C176" s="9" t="s">
        <v>1083</v>
      </c>
    </row>
    <row r="177" spans="1:3" x14ac:dyDescent="0.35">
      <c r="A177" s="1">
        <v>26785</v>
      </c>
      <c r="B177">
        <v>589.15</v>
      </c>
      <c r="C177" s="9" t="s">
        <v>1083</v>
      </c>
    </row>
    <row r="178" spans="1:3" x14ac:dyDescent="0.35">
      <c r="A178" s="1">
        <v>26816</v>
      </c>
      <c r="B178">
        <v>596.67600000000004</v>
      </c>
      <c r="C178" s="9" t="s">
        <v>1083</v>
      </c>
    </row>
    <row r="179" spans="1:3" x14ac:dyDescent="0.35">
      <c r="A179" s="1">
        <v>26846</v>
      </c>
      <c r="B179">
        <v>580.16300000000001</v>
      </c>
      <c r="C179" s="9" t="s">
        <v>1083</v>
      </c>
    </row>
    <row r="180" spans="1:3" x14ac:dyDescent="0.35">
      <c r="A180" s="1">
        <v>26877</v>
      </c>
      <c r="B180">
        <v>573.30899999999997</v>
      </c>
      <c r="C180" s="9" t="s">
        <v>1083</v>
      </c>
    </row>
    <row r="181" spans="1:3" x14ac:dyDescent="0.35">
      <c r="A181" s="1">
        <v>26908</v>
      </c>
      <c r="B181">
        <v>564.60599999999999</v>
      </c>
      <c r="C181" s="9" t="s">
        <v>1083</v>
      </c>
    </row>
    <row r="182" spans="1:3" x14ac:dyDescent="0.35">
      <c r="A182" s="1">
        <v>26938</v>
      </c>
      <c r="B182">
        <v>565.798</v>
      </c>
      <c r="C182" s="9" t="s">
        <v>1083</v>
      </c>
    </row>
    <row r="183" spans="1:3" x14ac:dyDescent="0.35">
      <c r="A183" s="1">
        <v>26969</v>
      </c>
      <c r="B183">
        <v>591.83600000000001</v>
      </c>
      <c r="C183" s="9" t="s">
        <v>1083</v>
      </c>
    </row>
    <row r="184" spans="1:3" x14ac:dyDescent="0.35">
      <c r="A184" s="1">
        <v>26999</v>
      </c>
      <c r="B184">
        <v>606.91099999999994</v>
      </c>
      <c r="C184" s="9" t="s">
        <v>1083</v>
      </c>
    </row>
    <row r="185" spans="1:3" x14ac:dyDescent="0.35">
      <c r="A185" s="1">
        <v>27030</v>
      </c>
      <c r="B185">
        <v>646.51400000000001</v>
      </c>
      <c r="C185" s="9" t="s">
        <v>1083</v>
      </c>
    </row>
    <row r="186" spans="1:3" x14ac:dyDescent="0.35">
      <c r="A186" s="1">
        <v>27061</v>
      </c>
      <c r="B186">
        <v>653.51800000000003</v>
      </c>
      <c r="C186" s="9" t="s">
        <v>1083</v>
      </c>
    </row>
    <row r="187" spans="1:3" x14ac:dyDescent="0.35">
      <c r="A187" s="1">
        <v>27089</v>
      </c>
      <c r="B187">
        <v>636.57000000000005</v>
      </c>
      <c r="C187" s="9" t="s">
        <v>1083</v>
      </c>
    </row>
    <row r="188" spans="1:3" x14ac:dyDescent="0.35">
      <c r="A188" s="1">
        <v>27120</v>
      </c>
      <c r="B188">
        <v>634.798</v>
      </c>
      <c r="C188" s="9" t="s">
        <v>1083</v>
      </c>
    </row>
    <row r="189" spans="1:3" x14ac:dyDescent="0.35">
      <c r="A189" s="1">
        <v>27150</v>
      </c>
      <c r="B189">
        <v>631.34400000000005</v>
      </c>
      <c r="C189" s="9" t="s">
        <v>1083</v>
      </c>
    </row>
    <row r="190" spans="1:3" x14ac:dyDescent="0.35">
      <c r="A190" s="1">
        <v>27181</v>
      </c>
      <c r="B190">
        <v>649.16999999999996</v>
      </c>
      <c r="C190" s="9" t="s">
        <v>1083</v>
      </c>
    </row>
    <row r="191" spans="1:3" x14ac:dyDescent="0.35">
      <c r="A191" s="1">
        <v>27211</v>
      </c>
      <c r="B191">
        <v>643.82000000000005</v>
      </c>
      <c r="C191" s="9" t="s">
        <v>1083</v>
      </c>
    </row>
    <row r="192" spans="1:3" x14ac:dyDescent="0.35">
      <c r="A192" s="1">
        <v>27242</v>
      </c>
      <c r="B192">
        <v>654.69200000000001</v>
      </c>
      <c r="C192" s="9" t="s">
        <v>1083</v>
      </c>
    </row>
    <row r="193" spans="1:3" x14ac:dyDescent="0.35">
      <c r="A193" s="1">
        <v>27273</v>
      </c>
      <c r="B193">
        <v>661.726</v>
      </c>
      <c r="C193" s="9" t="s">
        <v>1083</v>
      </c>
    </row>
    <row r="194" spans="1:3" x14ac:dyDescent="0.35">
      <c r="A194" s="1">
        <v>27303</v>
      </c>
      <c r="B194">
        <v>666.72699999999998</v>
      </c>
      <c r="C194" s="9" t="s">
        <v>1083</v>
      </c>
    </row>
    <row r="195" spans="1:3" x14ac:dyDescent="0.35">
      <c r="A195" s="1">
        <v>27334</v>
      </c>
      <c r="B195">
        <v>665.94600000000003</v>
      </c>
      <c r="C195" s="9" t="s">
        <v>1083</v>
      </c>
    </row>
    <row r="196" spans="1:3" x14ac:dyDescent="0.35">
      <c r="A196" s="1">
        <v>27364</v>
      </c>
      <c r="B196">
        <v>658.89300000000003</v>
      </c>
      <c r="C196" s="9" t="s">
        <v>1083</v>
      </c>
    </row>
    <row r="197" spans="1:3" x14ac:dyDescent="0.35">
      <c r="A197" s="1">
        <v>27395</v>
      </c>
      <c r="B197">
        <v>644.375</v>
      </c>
      <c r="C197" s="9" t="s">
        <v>1083</v>
      </c>
    </row>
    <row r="198" spans="1:3" x14ac:dyDescent="0.35">
      <c r="A198" s="1">
        <v>27426</v>
      </c>
      <c r="B198">
        <v>637.75</v>
      </c>
      <c r="C198" s="9" t="s">
        <v>1083</v>
      </c>
    </row>
    <row r="199" spans="1:3" x14ac:dyDescent="0.35">
      <c r="A199" s="1">
        <v>27454</v>
      </c>
      <c r="B199">
        <v>631.03599999999994</v>
      </c>
      <c r="C199" s="9" t="s">
        <v>1083</v>
      </c>
    </row>
    <row r="200" spans="1:3" x14ac:dyDescent="0.35">
      <c r="A200" s="1">
        <v>27485</v>
      </c>
      <c r="B200">
        <v>633.59500000000003</v>
      </c>
      <c r="C200" s="9" t="s">
        <v>1083</v>
      </c>
    </row>
    <row r="201" spans="1:3" x14ac:dyDescent="0.35">
      <c r="A201" s="1">
        <v>27515</v>
      </c>
      <c r="B201">
        <v>626.82899999999995</v>
      </c>
      <c r="C201" s="9" t="s">
        <v>1083</v>
      </c>
    </row>
    <row r="202" spans="1:3" x14ac:dyDescent="0.35">
      <c r="A202" s="1">
        <v>27546</v>
      </c>
      <c r="B202">
        <v>625.423</v>
      </c>
      <c r="C202" s="9" t="s">
        <v>1083</v>
      </c>
    </row>
    <row r="203" spans="1:3" x14ac:dyDescent="0.35">
      <c r="A203" s="1">
        <v>27576</v>
      </c>
      <c r="B203">
        <v>648.976</v>
      </c>
      <c r="C203" s="9" t="s">
        <v>1083</v>
      </c>
    </row>
    <row r="204" spans="1:3" x14ac:dyDescent="0.35">
      <c r="A204" s="1">
        <v>27607</v>
      </c>
      <c r="B204">
        <v>668.05499999999995</v>
      </c>
      <c r="C204" s="9" t="s">
        <v>1083</v>
      </c>
    </row>
    <row r="205" spans="1:3" x14ac:dyDescent="0.35">
      <c r="A205" s="1">
        <v>27638</v>
      </c>
      <c r="B205">
        <v>677.70699999999999</v>
      </c>
      <c r="C205" s="9" t="s">
        <v>1083</v>
      </c>
    </row>
    <row r="206" spans="1:3" x14ac:dyDescent="0.35">
      <c r="A206" s="1">
        <v>27668</v>
      </c>
      <c r="B206">
        <v>678.16499999999996</v>
      </c>
      <c r="C206" s="9" t="s">
        <v>1083</v>
      </c>
    </row>
    <row r="207" spans="1:3" x14ac:dyDescent="0.35">
      <c r="A207" s="1">
        <v>27699</v>
      </c>
      <c r="B207">
        <v>678.86699999999996</v>
      </c>
      <c r="C207" s="9" t="s">
        <v>1083</v>
      </c>
    </row>
    <row r="208" spans="1:3" x14ac:dyDescent="0.35">
      <c r="A208" s="1">
        <v>27729</v>
      </c>
      <c r="B208">
        <v>683.02800000000002</v>
      </c>
      <c r="C208" s="9" t="s">
        <v>1083</v>
      </c>
    </row>
    <row r="209" spans="1:3" x14ac:dyDescent="0.35">
      <c r="A209" s="1">
        <v>27760</v>
      </c>
      <c r="B209">
        <v>702.60799999999995</v>
      </c>
      <c r="C209" s="9" t="s">
        <v>1083</v>
      </c>
    </row>
    <row r="210" spans="1:3" x14ac:dyDescent="0.35">
      <c r="A210" s="1">
        <v>27791</v>
      </c>
      <c r="B210">
        <v>766.45600000000002</v>
      </c>
      <c r="C210" s="9" t="s">
        <v>1083</v>
      </c>
    </row>
    <row r="211" spans="1:3" x14ac:dyDescent="0.35">
      <c r="A211" s="1">
        <v>27820</v>
      </c>
      <c r="B211">
        <v>824.42</v>
      </c>
      <c r="C211" s="9" t="s">
        <v>1083</v>
      </c>
    </row>
    <row r="212" spans="1:3" x14ac:dyDescent="0.35">
      <c r="A212" s="1">
        <v>27851</v>
      </c>
      <c r="B212">
        <v>879.16800000000001</v>
      </c>
      <c r="C212" s="9" t="s">
        <v>1083</v>
      </c>
    </row>
    <row r="213" spans="1:3" x14ac:dyDescent="0.35">
      <c r="A213" s="1">
        <v>27881</v>
      </c>
      <c r="B213">
        <v>857.07299999999998</v>
      </c>
      <c r="C213" s="9" t="s">
        <v>1083</v>
      </c>
    </row>
    <row r="214" spans="1:3" x14ac:dyDescent="0.35">
      <c r="A214" s="1">
        <v>27912</v>
      </c>
      <c r="B214">
        <v>849.06100000000004</v>
      </c>
      <c r="C214" s="9" t="s">
        <v>1083</v>
      </c>
    </row>
    <row r="215" spans="1:3" x14ac:dyDescent="0.35">
      <c r="A215" s="1">
        <v>27942</v>
      </c>
      <c r="B215">
        <v>837.13499999999999</v>
      </c>
      <c r="C215" s="9" t="s">
        <v>1083</v>
      </c>
    </row>
    <row r="216" spans="1:3" x14ac:dyDescent="0.35">
      <c r="A216" s="1">
        <v>27973</v>
      </c>
      <c r="B216">
        <v>837.38</v>
      </c>
      <c r="C216" s="9" t="s">
        <v>1083</v>
      </c>
    </row>
    <row r="217" spans="1:3" x14ac:dyDescent="0.35">
      <c r="A217" s="1">
        <v>28004</v>
      </c>
      <c r="B217">
        <v>844.17399999999998</v>
      </c>
      <c r="C217" s="9" t="s">
        <v>1083</v>
      </c>
    </row>
    <row r="218" spans="1:3" x14ac:dyDescent="0.35">
      <c r="A218" s="1">
        <v>28034</v>
      </c>
      <c r="B218">
        <v>855.07299999999998</v>
      </c>
      <c r="C218" s="9" t="s">
        <v>1083</v>
      </c>
    </row>
    <row r="219" spans="1:3" x14ac:dyDescent="0.35">
      <c r="A219" s="1">
        <v>28065</v>
      </c>
      <c r="B219">
        <v>865.46500000000003</v>
      </c>
      <c r="C219" s="9" t="s">
        <v>1083</v>
      </c>
    </row>
    <row r="220" spans="1:3" x14ac:dyDescent="0.35">
      <c r="A220" s="1">
        <v>28095</v>
      </c>
      <c r="B220">
        <v>867.60599999999999</v>
      </c>
      <c r="C220" s="9" t="s">
        <v>1083</v>
      </c>
    </row>
    <row r="221" spans="1:3" x14ac:dyDescent="0.35">
      <c r="A221" s="1">
        <v>28126</v>
      </c>
      <c r="B221">
        <v>879.19100000000003</v>
      </c>
      <c r="C221" s="9" t="s">
        <v>1083</v>
      </c>
    </row>
    <row r="222" spans="1:3" x14ac:dyDescent="0.35">
      <c r="A222" s="1">
        <v>28157</v>
      </c>
      <c r="B222">
        <v>882.40800000000002</v>
      </c>
      <c r="C222" s="9" t="s">
        <v>1083</v>
      </c>
    </row>
    <row r="223" spans="1:3" x14ac:dyDescent="0.35">
      <c r="A223" s="1">
        <v>28185</v>
      </c>
      <c r="B223">
        <v>886.27200000000005</v>
      </c>
      <c r="C223" s="9" t="s">
        <v>1083</v>
      </c>
    </row>
    <row r="224" spans="1:3" x14ac:dyDescent="0.35">
      <c r="A224" s="1">
        <v>28216</v>
      </c>
      <c r="B224">
        <v>887.21799999999996</v>
      </c>
      <c r="C224" s="9" t="s">
        <v>1083</v>
      </c>
    </row>
    <row r="225" spans="1:3" x14ac:dyDescent="0.35">
      <c r="A225" s="1">
        <v>28246</v>
      </c>
      <c r="B225">
        <v>886.23</v>
      </c>
      <c r="C225" s="9" t="s">
        <v>1083</v>
      </c>
    </row>
    <row r="226" spans="1:3" x14ac:dyDescent="0.35">
      <c r="A226" s="1">
        <v>28277</v>
      </c>
      <c r="B226">
        <v>885.14</v>
      </c>
      <c r="C226" s="9" t="s">
        <v>1083</v>
      </c>
    </row>
    <row r="227" spans="1:3" x14ac:dyDescent="0.35">
      <c r="A227" s="1">
        <v>28307</v>
      </c>
      <c r="B227">
        <v>882.46299999999997</v>
      </c>
      <c r="C227" s="9" t="s">
        <v>1083</v>
      </c>
    </row>
    <row r="228" spans="1:3" x14ac:dyDescent="0.35">
      <c r="A228" s="1">
        <v>28338</v>
      </c>
      <c r="B228">
        <v>882.245</v>
      </c>
      <c r="C228" s="9" t="s">
        <v>1083</v>
      </c>
    </row>
    <row r="229" spans="1:3" x14ac:dyDescent="0.35">
      <c r="A229" s="1">
        <v>28369</v>
      </c>
      <c r="B229">
        <v>883.28899999999999</v>
      </c>
      <c r="C229" s="9" t="s">
        <v>1083</v>
      </c>
    </row>
    <row r="230" spans="1:3" x14ac:dyDescent="0.35">
      <c r="A230" s="1">
        <v>28399</v>
      </c>
      <c r="B230">
        <v>880.61</v>
      </c>
      <c r="C230" s="9" t="s">
        <v>1083</v>
      </c>
    </row>
    <row r="231" spans="1:3" x14ac:dyDescent="0.35">
      <c r="A231" s="1">
        <v>28430</v>
      </c>
      <c r="B231">
        <v>877.98</v>
      </c>
      <c r="C231" s="9" t="s">
        <v>1083</v>
      </c>
    </row>
    <row r="232" spans="1:3" x14ac:dyDescent="0.35">
      <c r="A232" s="1">
        <v>28460</v>
      </c>
      <c r="B232">
        <v>875.58500000000004</v>
      </c>
      <c r="C232" s="9" t="s">
        <v>1083</v>
      </c>
    </row>
    <row r="233" spans="1:3" x14ac:dyDescent="0.35">
      <c r="A233" s="1">
        <v>28491</v>
      </c>
      <c r="B233">
        <v>871.07600000000002</v>
      </c>
      <c r="C233" s="9" t="s">
        <v>1083</v>
      </c>
    </row>
    <row r="234" spans="1:3" x14ac:dyDescent="0.35">
      <c r="A234" s="1">
        <v>28522</v>
      </c>
      <c r="B234">
        <v>859.524</v>
      </c>
      <c r="C234" s="9" t="s">
        <v>1083</v>
      </c>
    </row>
    <row r="235" spans="1:3" x14ac:dyDescent="0.35">
      <c r="A235" s="1">
        <v>28550</v>
      </c>
      <c r="B235">
        <v>854.93600000000004</v>
      </c>
      <c r="C235" s="9" t="s">
        <v>1083</v>
      </c>
    </row>
    <row r="236" spans="1:3" x14ac:dyDescent="0.35">
      <c r="A236" s="1">
        <v>28581</v>
      </c>
      <c r="B236">
        <v>857.67600000000004</v>
      </c>
      <c r="C236" s="9" t="s">
        <v>1083</v>
      </c>
    </row>
    <row r="237" spans="1:3" x14ac:dyDescent="0.35">
      <c r="A237" s="1">
        <v>28611</v>
      </c>
      <c r="B237">
        <v>870.22</v>
      </c>
      <c r="C237" s="9" t="s">
        <v>1083</v>
      </c>
    </row>
    <row r="238" spans="1:3" x14ac:dyDescent="0.35">
      <c r="A238" s="1">
        <v>28642</v>
      </c>
      <c r="B238">
        <v>859.26400000000001</v>
      </c>
      <c r="C238" s="9" t="s">
        <v>1083</v>
      </c>
    </row>
    <row r="239" spans="1:3" x14ac:dyDescent="0.35">
      <c r="A239" s="1">
        <v>28672</v>
      </c>
      <c r="B239">
        <v>846.65800000000002</v>
      </c>
      <c r="C239" s="9" t="s">
        <v>1083</v>
      </c>
    </row>
    <row r="240" spans="1:3" x14ac:dyDescent="0.35">
      <c r="A240" s="1">
        <v>28703</v>
      </c>
      <c r="B240">
        <v>837.255</v>
      </c>
      <c r="C240" s="9" t="s">
        <v>1083</v>
      </c>
    </row>
    <row r="241" spans="1:3" x14ac:dyDescent="0.35">
      <c r="A241" s="1">
        <v>28734</v>
      </c>
      <c r="B241">
        <v>829.92100000000005</v>
      </c>
      <c r="C241" s="9" t="s">
        <v>1083</v>
      </c>
    </row>
    <row r="242" spans="1:3" x14ac:dyDescent="0.35">
      <c r="A242" s="1">
        <v>28764</v>
      </c>
      <c r="B242">
        <v>811.20500000000004</v>
      </c>
      <c r="C242" s="9" t="s">
        <v>1083</v>
      </c>
    </row>
    <row r="243" spans="1:3" x14ac:dyDescent="0.35">
      <c r="A243" s="1">
        <v>28795</v>
      </c>
      <c r="B243">
        <v>843.95500000000004</v>
      </c>
      <c r="C243" s="9" t="s">
        <v>1083</v>
      </c>
    </row>
    <row r="244" spans="1:3" x14ac:dyDescent="0.35">
      <c r="A244" s="1">
        <v>28825</v>
      </c>
      <c r="B244">
        <v>842.053</v>
      </c>
      <c r="C244" s="9" t="s">
        <v>1083</v>
      </c>
    </row>
    <row r="245" spans="1:3" x14ac:dyDescent="0.35">
      <c r="A245" s="1">
        <v>28856</v>
      </c>
      <c r="B245">
        <v>836.03</v>
      </c>
      <c r="C245" s="9" t="s">
        <v>1083</v>
      </c>
    </row>
    <row r="246" spans="1:3" x14ac:dyDescent="0.35">
      <c r="A246" s="1">
        <v>28887</v>
      </c>
      <c r="B246">
        <v>840.07799999999997</v>
      </c>
      <c r="C246" s="9" t="s">
        <v>1083</v>
      </c>
    </row>
    <row r="247" spans="1:3" x14ac:dyDescent="0.35">
      <c r="A247" s="1">
        <v>28915</v>
      </c>
      <c r="B247">
        <v>841.22400000000005</v>
      </c>
      <c r="C247" s="9" t="s">
        <v>1083</v>
      </c>
    </row>
    <row r="248" spans="1:3" x14ac:dyDescent="0.35">
      <c r="A248" s="1">
        <v>28946</v>
      </c>
      <c r="B248">
        <v>843.87900000000002</v>
      </c>
      <c r="C248" s="9" t="s">
        <v>1083</v>
      </c>
    </row>
    <row r="249" spans="1:3" x14ac:dyDescent="0.35">
      <c r="A249" s="1">
        <v>28976</v>
      </c>
      <c r="B249">
        <v>851.84799999999996</v>
      </c>
      <c r="C249" s="9" t="s">
        <v>1083</v>
      </c>
    </row>
    <row r="250" spans="1:3" x14ac:dyDescent="0.35">
      <c r="A250" s="1">
        <v>29007</v>
      </c>
      <c r="B250">
        <v>845.73099999999999</v>
      </c>
      <c r="C250" s="9" t="s">
        <v>1083</v>
      </c>
    </row>
    <row r="251" spans="1:3" x14ac:dyDescent="0.35">
      <c r="A251" s="1">
        <v>29037</v>
      </c>
      <c r="B251">
        <v>820.5</v>
      </c>
      <c r="C251" s="9" t="s">
        <v>1083</v>
      </c>
    </row>
    <row r="252" spans="1:3" x14ac:dyDescent="0.35">
      <c r="A252" s="1">
        <v>29068</v>
      </c>
      <c r="B252">
        <v>818.40499999999997</v>
      </c>
      <c r="C252" s="9" t="s">
        <v>1083</v>
      </c>
    </row>
    <row r="253" spans="1:3" x14ac:dyDescent="0.35">
      <c r="A253" s="1">
        <v>29099</v>
      </c>
      <c r="B253">
        <v>811.12800000000004</v>
      </c>
      <c r="C253" s="9" t="s">
        <v>1083</v>
      </c>
    </row>
    <row r="254" spans="1:3" x14ac:dyDescent="0.35">
      <c r="A254" s="1">
        <v>29129</v>
      </c>
      <c r="B254">
        <v>825.38</v>
      </c>
      <c r="C254" s="9" t="s">
        <v>1083</v>
      </c>
    </row>
    <row r="255" spans="1:3" x14ac:dyDescent="0.35">
      <c r="A255" s="1">
        <v>29160</v>
      </c>
      <c r="B255">
        <v>825.67600000000004</v>
      </c>
      <c r="C255" s="9" t="s">
        <v>1083</v>
      </c>
    </row>
    <row r="256" spans="1:3" x14ac:dyDescent="0.35">
      <c r="A256" s="1">
        <v>29190</v>
      </c>
      <c r="B256">
        <v>811.07899999999995</v>
      </c>
      <c r="C256" s="9" t="s">
        <v>1083</v>
      </c>
    </row>
    <row r="257" spans="1:3" x14ac:dyDescent="0.35">
      <c r="A257" s="1">
        <v>29221</v>
      </c>
      <c r="B257">
        <v>804.505</v>
      </c>
      <c r="C257" s="9" t="s">
        <v>1083</v>
      </c>
    </row>
    <row r="258" spans="1:3" x14ac:dyDescent="0.35">
      <c r="A258" s="1">
        <v>29252</v>
      </c>
      <c r="B258">
        <v>809.61199999999997</v>
      </c>
      <c r="C258" s="9" t="s">
        <v>1083</v>
      </c>
    </row>
    <row r="259" spans="1:3" x14ac:dyDescent="0.35">
      <c r="A259" s="1">
        <v>29281</v>
      </c>
      <c r="B259">
        <v>859.41200000000003</v>
      </c>
      <c r="C259" s="9" t="s">
        <v>1083</v>
      </c>
    </row>
    <row r="260" spans="1:3" x14ac:dyDescent="0.35">
      <c r="A260" s="1">
        <v>29312</v>
      </c>
      <c r="B260">
        <v>877.13800000000003</v>
      </c>
      <c r="C260" s="9" t="s">
        <v>1083</v>
      </c>
    </row>
    <row r="261" spans="1:3" x14ac:dyDescent="0.35">
      <c r="A261" s="1">
        <v>29342</v>
      </c>
      <c r="B261">
        <v>841.952</v>
      </c>
      <c r="C261" s="9" t="s">
        <v>1083</v>
      </c>
    </row>
    <row r="262" spans="1:3" x14ac:dyDescent="0.35">
      <c r="A262" s="1">
        <v>29373</v>
      </c>
      <c r="B262">
        <v>834.68799999999999</v>
      </c>
      <c r="C262" s="9" t="s">
        <v>1083</v>
      </c>
    </row>
    <row r="263" spans="1:3" x14ac:dyDescent="0.35">
      <c r="A263" s="1">
        <v>29403</v>
      </c>
      <c r="B263">
        <v>831.69100000000003</v>
      </c>
      <c r="C263" s="9" t="s">
        <v>1083</v>
      </c>
    </row>
    <row r="264" spans="1:3" x14ac:dyDescent="0.35">
      <c r="A264" s="1">
        <v>29434</v>
      </c>
      <c r="B264">
        <v>847.45500000000004</v>
      </c>
      <c r="C264" s="9" t="s">
        <v>1083</v>
      </c>
    </row>
    <row r="265" spans="1:3" x14ac:dyDescent="0.35">
      <c r="A265" s="1">
        <v>29465</v>
      </c>
      <c r="B265">
        <v>851.19500000000005</v>
      </c>
      <c r="C265" s="9" t="s">
        <v>1083</v>
      </c>
    </row>
    <row r="266" spans="1:3" x14ac:dyDescent="0.35">
      <c r="A266" s="1">
        <v>29495</v>
      </c>
      <c r="B266">
        <v>873.41499999999996</v>
      </c>
      <c r="C266" s="9" t="s">
        <v>1083</v>
      </c>
    </row>
    <row r="267" spans="1:3" x14ac:dyDescent="0.35">
      <c r="A267" s="1">
        <v>29526</v>
      </c>
      <c r="B267">
        <v>909.67499999999995</v>
      </c>
      <c r="C267" s="9" t="s">
        <v>1083</v>
      </c>
    </row>
    <row r="268" spans="1:3" x14ac:dyDescent="0.35">
      <c r="A268" s="1">
        <v>29556</v>
      </c>
      <c r="B268">
        <v>935.625</v>
      </c>
      <c r="C268" s="9" t="s">
        <v>1083</v>
      </c>
    </row>
    <row r="269" spans="1:3" x14ac:dyDescent="0.35">
      <c r="A269" s="1">
        <v>29587</v>
      </c>
      <c r="B269">
        <v>953.38300000000004</v>
      </c>
      <c r="C269" s="9" t="s">
        <v>1083</v>
      </c>
    </row>
    <row r="270" spans="1:3" x14ac:dyDescent="0.35">
      <c r="A270" s="1">
        <v>29618</v>
      </c>
      <c r="B270">
        <v>1020.138</v>
      </c>
      <c r="C270" s="9" t="s">
        <v>1083</v>
      </c>
    </row>
    <row r="271" spans="1:3" x14ac:dyDescent="0.35">
      <c r="A271" s="1">
        <v>29646</v>
      </c>
      <c r="B271">
        <v>1031.0840000000001</v>
      </c>
      <c r="C271" s="9" t="s">
        <v>1083</v>
      </c>
    </row>
    <row r="272" spans="1:3" x14ac:dyDescent="0.35">
      <c r="A272" s="1">
        <v>29677</v>
      </c>
      <c r="B272">
        <v>1076.8209999999999</v>
      </c>
      <c r="C272" s="9" t="s">
        <v>1083</v>
      </c>
    </row>
    <row r="273" spans="1:3" x14ac:dyDescent="0.35">
      <c r="A273" s="1">
        <v>29707</v>
      </c>
      <c r="B273">
        <v>1141.425</v>
      </c>
      <c r="C273" s="9" t="s">
        <v>1083</v>
      </c>
    </row>
    <row r="274" spans="1:3" x14ac:dyDescent="0.35">
      <c r="A274" s="1">
        <v>29738</v>
      </c>
      <c r="B274">
        <v>1184.0340000000001</v>
      </c>
      <c r="C274" s="9" t="s">
        <v>1083</v>
      </c>
    </row>
    <row r="275" spans="1:3" x14ac:dyDescent="0.35">
      <c r="A275" s="1">
        <v>29768</v>
      </c>
      <c r="B275">
        <v>1214.4570000000001</v>
      </c>
      <c r="C275" s="9" t="s">
        <v>1083</v>
      </c>
    </row>
    <row r="276" spans="1:3" x14ac:dyDescent="0.35">
      <c r="A276" s="1">
        <v>29799</v>
      </c>
      <c r="B276">
        <v>1244</v>
      </c>
      <c r="C276" s="9" t="s">
        <v>1083</v>
      </c>
    </row>
    <row r="277" spans="1:3" x14ac:dyDescent="0.35">
      <c r="A277" s="1">
        <v>29830</v>
      </c>
      <c r="B277">
        <v>1187.8230000000001</v>
      </c>
      <c r="C277" s="9" t="s">
        <v>1083</v>
      </c>
    </row>
    <row r="278" spans="1:3" x14ac:dyDescent="0.35">
      <c r="A278" s="1">
        <v>29860</v>
      </c>
      <c r="B278">
        <v>1191.4949999999999</v>
      </c>
      <c r="C278" s="9" t="s">
        <v>1083</v>
      </c>
    </row>
    <row r="279" spans="1:3" x14ac:dyDescent="0.35">
      <c r="A279" s="1">
        <v>29891</v>
      </c>
      <c r="B279">
        <v>1189.452</v>
      </c>
      <c r="C279" s="9" t="s">
        <v>1083</v>
      </c>
    </row>
    <row r="280" spans="1:3" x14ac:dyDescent="0.35">
      <c r="A280" s="1">
        <v>29921</v>
      </c>
      <c r="B280">
        <v>1207.586</v>
      </c>
      <c r="C280" s="9" t="s">
        <v>1083</v>
      </c>
    </row>
    <row r="281" spans="1:3" x14ac:dyDescent="0.35">
      <c r="A281" s="1">
        <v>29952</v>
      </c>
      <c r="B281">
        <v>1227.0999999999999</v>
      </c>
      <c r="C281" s="9" t="s">
        <v>1083</v>
      </c>
    </row>
    <row r="282" spans="1:3" x14ac:dyDescent="0.35">
      <c r="A282" s="1">
        <v>29983</v>
      </c>
      <c r="B282">
        <v>1265.8530000000001</v>
      </c>
      <c r="C282" s="9" t="s">
        <v>1083</v>
      </c>
    </row>
    <row r="283" spans="1:3" x14ac:dyDescent="0.35">
      <c r="A283" s="1">
        <v>30011</v>
      </c>
      <c r="B283">
        <v>1292.576</v>
      </c>
      <c r="C283" s="9" t="s">
        <v>1083</v>
      </c>
    </row>
    <row r="284" spans="1:3" x14ac:dyDescent="0.35">
      <c r="A284" s="1">
        <v>30042</v>
      </c>
      <c r="B284">
        <v>1320.6790000000001</v>
      </c>
      <c r="C284" s="9" t="s">
        <v>1083</v>
      </c>
    </row>
    <row r="285" spans="1:3" x14ac:dyDescent="0.35">
      <c r="A285" s="1">
        <v>30072</v>
      </c>
      <c r="B285">
        <v>1282.4760000000001</v>
      </c>
      <c r="C285" s="9" t="s">
        <v>1083</v>
      </c>
    </row>
    <row r="286" spans="1:3" x14ac:dyDescent="0.35">
      <c r="A286" s="1">
        <v>30103</v>
      </c>
      <c r="B286">
        <v>1357.932</v>
      </c>
      <c r="C286" s="9" t="s">
        <v>1083</v>
      </c>
    </row>
    <row r="287" spans="1:3" x14ac:dyDescent="0.35">
      <c r="A287" s="1">
        <v>30133</v>
      </c>
      <c r="B287">
        <v>1381.125</v>
      </c>
      <c r="C287" s="9" t="s">
        <v>1083</v>
      </c>
    </row>
    <row r="288" spans="1:3" x14ac:dyDescent="0.35">
      <c r="A288" s="1">
        <v>30164</v>
      </c>
      <c r="B288">
        <v>1390.614</v>
      </c>
      <c r="C288" s="9" t="s">
        <v>1083</v>
      </c>
    </row>
    <row r="289" spans="1:3" x14ac:dyDescent="0.35">
      <c r="A289" s="1">
        <v>30195</v>
      </c>
      <c r="B289">
        <v>1409.098</v>
      </c>
      <c r="C289" s="9" t="s">
        <v>1083</v>
      </c>
    </row>
    <row r="290" spans="1:3" x14ac:dyDescent="0.35">
      <c r="A290" s="1">
        <v>30225</v>
      </c>
      <c r="B290">
        <v>1438.1310000000001</v>
      </c>
      <c r="C290" s="9" t="s">
        <v>1083</v>
      </c>
    </row>
    <row r="291" spans="1:3" x14ac:dyDescent="0.35">
      <c r="A291" s="1">
        <v>30256</v>
      </c>
      <c r="B291">
        <v>1469.7860000000001</v>
      </c>
      <c r="C291" s="9" t="s">
        <v>1083</v>
      </c>
    </row>
    <row r="292" spans="1:3" x14ac:dyDescent="0.35">
      <c r="A292" s="1">
        <v>30286</v>
      </c>
      <c r="B292">
        <v>1396.057</v>
      </c>
      <c r="C292" s="9" t="s">
        <v>1083</v>
      </c>
    </row>
    <row r="293" spans="1:3" x14ac:dyDescent="0.35">
      <c r="A293" s="1">
        <v>30317</v>
      </c>
      <c r="B293">
        <v>1374.095</v>
      </c>
      <c r="C293" s="9" t="s">
        <v>1083</v>
      </c>
    </row>
    <row r="294" spans="1:3" x14ac:dyDescent="0.35">
      <c r="A294" s="1">
        <v>30348</v>
      </c>
      <c r="B294">
        <v>1397.963</v>
      </c>
      <c r="C294" s="9" t="s">
        <v>1083</v>
      </c>
    </row>
    <row r="295" spans="1:3" x14ac:dyDescent="0.35">
      <c r="A295" s="1">
        <v>30376</v>
      </c>
      <c r="B295">
        <v>1426.261</v>
      </c>
      <c r="C295" s="9" t="s">
        <v>1083</v>
      </c>
    </row>
    <row r="296" spans="1:3" x14ac:dyDescent="0.35">
      <c r="A296" s="1">
        <v>30407</v>
      </c>
      <c r="B296">
        <v>1451.895</v>
      </c>
      <c r="C296" s="9" t="s">
        <v>1083</v>
      </c>
    </row>
    <row r="297" spans="1:3" x14ac:dyDescent="0.35">
      <c r="A297" s="1">
        <v>30437</v>
      </c>
      <c r="B297">
        <v>1468.511</v>
      </c>
      <c r="C297" s="9" t="s">
        <v>1083</v>
      </c>
    </row>
    <row r="298" spans="1:3" x14ac:dyDescent="0.35">
      <c r="A298" s="1">
        <v>30468</v>
      </c>
      <c r="B298">
        <v>1510.739</v>
      </c>
      <c r="C298" s="9" t="s">
        <v>1083</v>
      </c>
    </row>
    <row r="299" spans="1:3" x14ac:dyDescent="0.35">
      <c r="A299" s="1">
        <v>30498</v>
      </c>
      <c r="B299">
        <v>1531.7739999999999</v>
      </c>
      <c r="C299" s="9" t="s">
        <v>1083</v>
      </c>
    </row>
    <row r="300" spans="1:3" x14ac:dyDescent="0.35">
      <c r="A300" s="1">
        <v>30529</v>
      </c>
      <c r="B300">
        <v>1587.83</v>
      </c>
      <c r="C300" s="9" t="s">
        <v>1083</v>
      </c>
    </row>
    <row r="301" spans="1:3" x14ac:dyDescent="0.35">
      <c r="A301" s="1">
        <v>30560</v>
      </c>
      <c r="B301">
        <v>1601.364</v>
      </c>
      <c r="C301" s="9" t="s">
        <v>1083</v>
      </c>
    </row>
    <row r="302" spans="1:3" x14ac:dyDescent="0.35">
      <c r="A302" s="1">
        <v>30590</v>
      </c>
      <c r="B302">
        <v>1581.857</v>
      </c>
      <c r="C302" s="9" t="s">
        <v>1083</v>
      </c>
    </row>
    <row r="303" spans="1:3" x14ac:dyDescent="0.35">
      <c r="A303" s="1">
        <v>30621</v>
      </c>
      <c r="B303">
        <v>1626.4760000000001</v>
      </c>
      <c r="C303" s="9" t="s">
        <v>1083</v>
      </c>
    </row>
    <row r="304" spans="1:3" x14ac:dyDescent="0.35">
      <c r="A304" s="1">
        <v>30651</v>
      </c>
      <c r="B304">
        <v>1666.7380000000001</v>
      </c>
      <c r="C304" s="9" t="s">
        <v>1083</v>
      </c>
    </row>
    <row r="305" spans="1:3" x14ac:dyDescent="0.35">
      <c r="A305" s="1">
        <v>30682</v>
      </c>
      <c r="B305">
        <v>1704.8610000000001</v>
      </c>
      <c r="C305" s="9" t="s">
        <v>1083</v>
      </c>
    </row>
    <row r="306" spans="1:3" x14ac:dyDescent="0.35">
      <c r="A306" s="1">
        <v>30713</v>
      </c>
      <c r="B306">
        <v>1668.6189999999999</v>
      </c>
      <c r="C306" s="9" t="s">
        <v>1083</v>
      </c>
    </row>
    <row r="307" spans="1:3" x14ac:dyDescent="0.35">
      <c r="A307" s="1">
        <v>30742</v>
      </c>
      <c r="B307">
        <v>1614.095</v>
      </c>
      <c r="C307" s="9" t="s">
        <v>1083</v>
      </c>
    </row>
    <row r="308" spans="1:3" x14ac:dyDescent="0.35">
      <c r="A308" s="1">
        <v>30773</v>
      </c>
      <c r="B308">
        <v>1634.7760000000001</v>
      </c>
      <c r="C308" s="9" t="s">
        <v>1083</v>
      </c>
    </row>
    <row r="309" spans="1:3" x14ac:dyDescent="0.35">
      <c r="A309" s="1">
        <v>30803</v>
      </c>
      <c r="B309">
        <v>1697.181</v>
      </c>
      <c r="C309" s="9" t="s">
        <v>1083</v>
      </c>
    </row>
    <row r="310" spans="1:3" x14ac:dyDescent="0.35">
      <c r="A310" s="1">
        <v>30834</v>
      </c>
      <c r="B310">
        <v>1693.7360000000001</v>
      </c>
      <c r="C310" s="9" t="s">
        <v>1083</v>
      </c>
    </row>
    <row r="311" spans="1:3" x14ac:dyDescent="0.35">
      <c r="A311" s="1">
        <v>30864</v>
      </c>
      <c r="B311">
        <v>1749.4090000000001</v>
      </c>
      <c r="C311" s="9" t="s">
        <v>1083</v>
      </c>
    </row>
    <row r="312" spans="1:3" x14ac:dyDescent="0.35">
      <c r="A312" s="1">
        <v>30895</v>
      </c>
      <c r="B312">
        <v>1781.471</v>
      </c>
      <c r="C312" s="9" t="s">
        <v>1083</v>
      </c>
    </row>
    <row r="313" spans="1:3" x14ac:dyDescent="0.35">
      <c r="A313" s="1">
        <v>30926</v>
      </c>
      <c r="B313">
        <v>1867.586</v>
      </c>
      <c r="C313" s="9" t="s">
        <v>1083</v>
      </c>
    </row>
    <row r="314" spans="1:3" x14ac:dyDescent="0.35">
      <c r="A314" s="1">
        <v>30956</v>
      </c>
      <c r="B314">
        <v>1899.846</v>
      </c>
      <c r="C314" s="9" t="s">
        <v>1083</v>
      </c>
    </row>
    <row r="315" spans="1:3" x14ac:dyDescent="0.35">
      <c r="A315" s="1">
        <v>30987</v>
      </c>
      <c r="B315">
        <v>1859.2170000000001</v>
      </c>
      <c r="C315" s="9" t="s">
        <v>1083</v>
      </c>
    </row>
    <row r="316" spans="1:3" x14ac:dyDescent="0.35">
      <c r="A316" s="1">
        <v>31017</v>
      </c>
      <c r="B316">
        <v>1912.874</v>
      </c>
      <c r="C316" s="9" t="s">
        <v>1083</v>
      </c>
    </row>
    <row r="317" spans="1:3" x14ac:dyDescent="0.35">
      <c r="A317" s="1">
        <v>31048</v>
      </c>
      <c r="B317">
        <v>1948.99</v>
      </c>
      <c r="C317" s="9" t="s">
        <v>1083</v>
      </c>
    </row>
    <row r="318" spans="1:3" x14ac:dyDescent="0.35">
      <c r="A318" s="1">
        <v>31079</v>
      </c>
      <c r="B318">
        <v>2036.1179999999999</v>
      </c>
      <c r="C318" s="9" t="s">
        <v>1083</v>
      </c>
    </row>
    <row r="319" spans="1:3" x14ac:dyDescent="0.35">
      <c r="A319" s="1">
        <v>31107</v>
      </c>
      <c r="B319">
        <v>2083.674</v>
      </c>
      <c r="C319" s="9" t="s">
        <v>1083</v>
      </c>
    </row>
    <row r="320" spans="1:3" x14ac:dyDescent="0.35">
      <c r="A320" s="1">
        <v>31138</v>
      </c>
      <c r="B320">
        <v>1971.9459999999999</v>
      </c>
      <c r="C320" s="9" t="s">
        <v>1083</v>
      </c>
    </row>
    <row r="321" spans="1:3" x14ac:dyDescent="0.35">
      <c r="A321" s="1">
        <v>31168</v>
      </c>
      <c r="B321">
        <v>1984.1679999999999</v>
      </c>
      <c r="C321" s="9" t="s">
        <v>1083</v>
      </c>
    </row>
    <row r="322" spans="1:3" x14ac:dyDescent="0.35">
      <c r="A322" s="1">
        <v>31199</v>
      </c>
      <c r="B322">
        <v>1954.076</v>
      </c>
      <c r="C322" s="9" t="s">
        <v>1083</v>
      </c>
    </row>
    <row r="323" spans="1:3" x14ac:dyDescent="0.35">
      <c r="A323" s="1">
        <v>31229</v>
      </c>
      <c r="B323">
        <v>1914.36</v>
      </c>
      <c r="C323" s="9" t="s">
        <v>1083</v>
      </c>
    </row>
    <row r="324" spans="1:3" x14ac:dyDescent="0.35">
      <c r="A324" s="1">
        <v>31260</v>
      </c>
      <c r="B324">
        <v>1871.4680000000001</v>
      </c>
      <c r="C324" s="9" t="s">
        <v>1083</v>
      </c>
    </row>
    <row r="325" spans="1:3" x14ac:dyDescent="0.35">
      <c r="A325" s="1">
        <v>31291</v>
      </c>
      <c r="B325">
        <v>1902.258</v>
      </c>
      <c r="C325" s="9" t="s">
        <v>1083</v>
      </c>
    </row>
    <row r="326" spans="1:3" x14ac:dyDescent="0.35">
      <c r="A326" s="1">
        <v>31321</v>
      </c>
      <c r="B326">
        <v>1785.375</v>
      </c>
      <c r="C326" s="9" t="s">
        <v>1083</v>
      </c>
    </row>
    <row r="327" spans="1:3" x14ac:dyDescent="0.35">
      <c r="A327" s="1">
        <v>31352</v>
      </c>
      <c r="B327">
        <v>1751.241</v>
      </c>
      <c r="C327" s="9" t="s">
        <v>1083</v>
      </c>
    </row>
    <row r="328" spans="1:3" x14ac:dyDescent="0.35">
      <c r="A328" s="1">
        <v>31382</v>
      </c>
      <c r="B328">
        <v>1713.433</v>
      </c>
      <c r="C328" s="9" t="s">
        <v>1083</v>
      </c>
    </row>
    <row r="329" spans="1:3" x14ac:dyDescent="0.35">
      <c r="A329" s="1">
        <v>31413</v>
      </c>
      <c r="B329">
        <v>1665.3489999999999</v>
      </c>
      <c r="C329" s="9" t="s">
        <v>1083</v>
      </c>
    </row>
    <row r="330" spans="1:3" x14ac:dyDescent="0.35">
      <c r="A330" s="1">
        <v>31444</v>
      </c>
      <c r="B330">
        <v>1587.9480000000001</v>
      </c>
      <c r="C330" s="9" t="s">
        <v>1083</v>
      </c>
    </row>
    <row r="331" spans="1:3" x14ac:dyDescent="0.35">
      <c r="A331" s="1">
        <v>31472</v>
      </c>
      <c r="B331">
        <v>1542.2940000000001</v>
      </c>
      <c r="C331" s="9" t="s">
        <v>1083</v>
      </c>
    </row>
    <row r="332" spans="1:3" x14ac:dyDescent="0.35">
      <c r="A332" s="1">
        <v>31503</v>
      </c>
      <c r="B332">
        <v>1559.865</v>
      </c>
      <c r="C332" s="9" t="s">
        <v>1083</v>
      </c>
    </row>
    <row r="333" spans="1:3" x14ac:dyDescent="0.35">
      <c r="A333" s="1">
        <v>31533</v>
      </c>
      <c r="B333">
        <v>1528.6990000000001</v>
      </c>
      <c r="C333" s="9" t="s">
        <v>1083</v>
      </c>
    </row>
    <row r="334" spans="1:3" x14ac:dyDescent="0.35">
      <c r="A334" s="1">
        <v>31564</v>
      </c>
      <c r="B334">
        <v>1531.5219999999999</v>
      </c>
      <c r="C334" s="9" t="s">
        <v>1083</v>
      </c>
    </row>
    <row r="335" spans="1:3" x14ac:dyDescent="0.35">
      <c r="A335" s="1">
        <v>31594</v>
      </c>
      <c r="B335">
        <v>1478.3820000000001</v>
      </c>
      <c r="C335" s="9" t="s">
        <v>1083</v>
      </c>
    </row>
    <row r="336" spans="1:3" x14ac:dyDescent="0.35">
      <c r="A336" s="1">
        <v>31625</v>
      </c>
      <c r="B336">
        <v>1420.7809999999999</v>
      </c>
      <c r="C336" s="9" t="s">
        <v>1083</v>
      </c>
    </row>
    <row r="337" spans="1:3" x14ac:dyDescent="0.35">
      <c r="A337" s="1">
        <v>31656</v>
      </c>
      <c r="B337">
        <v>1408.2239999999999</v>
      </c>
      <c r="C337" s="9" t="s">
        <v>1083</v>
      </c>
    </row>
    <row r="338" spans="1:3" x14ac:dyDescent="0.35">
      <c r="A338" s="1">
        <v>31686</v>
      </c>
      <c r="B338">
        <v>1386.645</v>
      </c>
      <c r="C338" s="9" t="s">
        <v>1083</v>
      </c>
    </row>
    <row r="339" spans="1:3" x14ac:dyDescent="0.35">
      <c r="A339" s="1">
        <v>31717</v>
      </c>
      <c r="B339">
        <v>1402.1030000000001</v>
      </c>
      <c r="C339" s="9" t="s">
        <v>1083</v>
      </c>
    </row>
    <row r="340" spans="1:3" x14ac:dyDescent="0.35">
      <c r="A340" s="1">
        <v>31747</v>
      </c>
      <c r="B340">
        <v>1380.2539999999999</v>
      </c>
      <c r="C340" s="9" t="s">
        <v>1083</v>
      </c>
    </row>
    <row r="341" spans="1:3" x14ac:dyDescent="0.35">
      <c r="A341" s="1">
        <v>31778</v>
      </c>
      <c r="B341">
        <v>1314.7239999999999</v>
      </c>
      <c r="C341" s="9" t="s">
        <v>1083</v>
      </c>
    </row>
    <row r="342" spans="1:3" x14ac:dyDescent="0.35">
      <c r="A342" s="1">
        <v>31809</v>
      </c>
      <c r="B342">
        <v>1299.587</v>
      </c>
      <c r="C342" s="9" t="s">
        <v>1083</v>
      </c>
    </row>
    <row r="343" spans="1:3" x14ac:dyDescent="0.35">
      <c r="A343" s="1">
        <v>31837</v>
      </c>
      <c r="B343">
        <v>1304.5930000000001</v>
      </c>
      <c r="C343" s="9" t="s">
        <v>1083</v>
      </c>
    </row>
    <row r="344" spans="1:3" x14ac:dyDescent="0.35">
      <c r="A344" s="1">
        <v>31868</v>
      </c>
      <c r="B344">
        <v>1292.192</v>
      </c>
      <c r="C344" s="9" t="s">
        <v>1083</v>
      </c>
    </row>
    <row r="345" spans="1:3" x14ac:dyDescent="0.35">
      <c r="A345" s="1">
        <v>31898</v>
      </c>
      <c r="B345">
        <v>1291.1420000000001</v>
      </c>
      <c r="C345" s="9" t="s">
        <v>1083</v>
      </c>
    </row>
    <row r="346" spans="1:3" x14ac:dyDescent="0.35">
      <c r="A346" s="1">
        <v>31929</v>
      </c>
      <c r="B346">
        <v>1315.992</v>
      </c>
      <c r="C346" s="9" t="s">
        <v>1083</v>
      </c>
    </row>
    <row r="347" spans="1:3" x14ac:dyDescent="0.35">
      <c r="A347" s="1">
        <v>31959</v>
      </c>
      <c r="B347">
        <v>1337.079</v>
      </c>
      <c r="C347" s="9" t="s">
        <v>1083</v>
      </c>
    </row>
    <row r="348" spans="1:3" x14ac:dyDescent="0.35">
      <c r="A348" s="1">
        <v>31990</v>
      </c>
      <c r="B348">
        <v>1345.82</v>
      </c>
      <c r="C348" s="9" t="s">
        <v>1083</v>
      </c>
    </row>
    <row r="349" spans="1:3" x14ac:dyDescent="0.35">
      <c r="A349" s="1">
        <v>32021</v>
      </c>
      <c r="B349">
        <v>1310.2539999999999</v>
      </c>
      <c r="C349" s="9" t="s">
        <v>1083</v>
      </c>
    </row>
    <row r="350" spans="1:3" x14ac:dyDescent="0.35">
      <c r="A350" s="1">
        <v>32051</v>
      </c>
      <c r="B350">
        <v>1303.1279999999999</v>
      </c>
      <c r="C350" s="9" t="s">
        <v>1083</v>
      </c>
    </row>
    <row r="351" spans="1:3" x14ac:dyDescent="0.35">
      <c r="A351" s="1">
        <v>32082</v>
      </c>
      <c r="B351">
        <v>1239.377</v>
      </c>
      <c r="C351" s="9" t="s">
        <v>1083</v>
      </c>
    </row>
    <row r="352" spans="1:3" x14ac:dyDescent="0.35">
      <c r="A352" s="1">
        <v>32112</v>
      </c>
      <c r="B352">
        <v>1202.876</v>
      </c>
      <c r="C352" s="9" t="s">
        <v>1083</v>
      </c>
    </row>
    <row r="353" spans="1:3" x14ac:dyDescent="0.35">
      <c r="A353" s="1">
        <v>32143</v>
      </c>
      <c r="B353">
        <v>1214.992</v>
      </c>
      <c r="C353" s="9" t="s">
        <v>1083</v>
      </c>
    </row>
    <row r="354" spans="1:3" x14ac:dyDescent="0.35">
      <c r="A354" s="1">
        <v>32174</v>
      </c>
      <c r="B354">
        <v>1250.2909999999999</v>
      </c>
      <c r="C354" s="9" t="s">
        <v>1083</v>
      </c>
    </row>
    <row r="355" spans="1:3" x14ac:dyDescent="0.35">
      <c r="A355" s="1">
        <v>32203</v>
      </c>
      <c r="B355">
        <v>1241.3920000000001</v>
      </c>
      <c r="C355" s="9" t="s">
        <v>1083</v>
      </c>
    </row>
    <row r="356" spans="1:3" x14ac:dyDescent="0.35">
      <c r="A356" s="1">
        <v>32234</v>
      </c>
      <c r="B356">
        <v>1242.181</v>
      </c>
      <c r="C356" s="9" t="s">
        <v>1083</v>
      </c>
    </row>
    <row r="357" spans="1:3" x14ac:dyDescent="0.35">
      <c r="A357" s="1">
        <v>32264</v>
      </c>
      <c r="B357">
        <v>1258.665</v>
      </c>
      <c r="C357" s="9" t="s">
        <v>1083</v>
      </c>
    </row>
    <row r="358" spans="1:3" x14ac:dyDescent="0.35">
      <c r="A358" s="1">
        <v>32295</v>
      </c>
      <c r="B358">
        <v>1303.425</v>
      </c>
      <c r="C358" s="9" t="s">
        <v>1083</v>
      </c>
    </row>
    <row r="359" spans="1:3" x14ac:dyDescent="0.35">
      <c r="A359" s="1">
        <v>32325</v>
      </c>
      <c r="B359">
        <v>1366.461</v>
      </c>
      <c r="C359" s="9" t="s">
        <v>1083</v>
      </c>
    </row>
    <row r="360" spans="1:3" x14ac:dyDescent="0.35">
      <c r="A360" s="1">
        <v>32356</v>
      </c>
      <c r="B360">
        <v>1397.87</v>
      </c>
      <c r="C360" s="9" t="s">
        <v>1083</v>
      </c>
    </row>
    <row r="361" spans="1:3" x14ac:dyDescent="0.35">
      <c r="A361" s="1">
        <v>32387</v>
      </c>
      <c r="B361">
        <v>1392.501</v>
      </c>
      <c r="C361" s="9" t="s">
        <v>1083</v>
      </c>
    </row>
    <row r="362" spans="1:3" x14ac:dyDescent="0.35">
      <c r="A362" s="1">
        <v>32417</v>
      </c>
      <c r="B362">
        <v>1357.3630000000001</v>
      </c>
      <c r="C362" s="9" t="s">
        <v>1083</v>
      </c>
    </row>
    <row r="363" spans="1:3" x14ac:dyDescent="0.35">
      <c r="A363" s="1">
        <v>32448</v>
      </c>
      <c r="B363">
        <v>1299.297</v>
      </c>
      <c r="C363" s="9" t="s">
        <v>1083</v>
      </c>
    </row>
    <row r="364" spans="1:3" x14ac:dyDescent="0.35">
      <c r="A364" s="1">
        <v>32478</v>
      </c>
      <c r="B364">
        <v>1295.2070000000001</v>
      </c>
      <c r="C364" s="9" t="s">
        <v>1083</v>
      </c>
    </row>
    <row r="365" spans="1:3" x14ac:dyDescent="0.35">
      <c r="A365" s="1">
        <v>32509</v>
      </c>
      <c r="B365">
        <v>1344.221</v>
      </c>
      <c r="C365" s="9" t="s">
        <v>1083</v>
      </c>
    </row>
    <row r="366" spans="1:3" x14ac:dyDescent="0.35">
      <c r="A366" s="1">
        <v>32540</v>
      </c>
      <c r="B366">
        <v>1356.6610000000001</v>
      </c>
      <c r="C366" s="9" t="s">
        <v>1083</v>
      </c>
    </row>
    <row r="367" spans="1:3" x14ac:dyDescent="0.35">
      <c r="A367" s="1">
        <v>32568</v>
      </c>
      <c r="B367">
        <v>1370.9580000000001</v>
      </c>
      <c r="C367" s="9" t="s">
        <v>1083</v>
      </c>
    </row>
    <row r="368" spans="1:3" x14ac:dyDescent="0.35">
      <c r="A368" s="1">
        <v>32599</v>
      </c>
      <c r="B368">
        <v>1372.44</v>
      </c>
      <c r="C368" s="9" t="s">
        <v>1083</v>
      </c>
    </row>
    <row r="369" spans="1:3" x14ac:dyDescent="0.35">
      <c r="A369" s="1">
        <v>32629</v>
      </c>
      <c r="B369">
        <v>1418.2529999999999</v>
      </c>
      <c r="C369" s="9" t="s">
        <v>1083</v>
      </c>
    </row>
    <row r="370" spans="1:3" x14ac:dyDescent="0.35">
      <c r="A370" s="1">
        <v>32660</v>
      </c>
      <c r="B370">
        <v>1436.413</v>
      </c>
      <c r="C370" s="9" t="s">
        <v>1083</v>
      </c>
    </row>
    <row r="371" spans="1:3" x14ac:dyDescent="0.35">
      <c r="A371" s="1">
        <v>32690</v>
      </c>
      <c r="B371">
        <v>1371.0029999999999</v>
      </c>
      <c r="C371" s="9" t="s">
        <v>1083</v>
      </c>
    </row>
    <row r="372" spans="1:3" x14ac:dyDescent="0.35">
      <c r="A372" s="1">
        <v>32721</v>
      </c>
      <c r="B372">
        <v>1383.5160000000001</v>
      </c>
      <c r="C372" s="9" t="s">
        <v>1083</v>
      </c>
    </row>
    <row r="373" spans="1:3" x14ac:dyDescent="0.35">
      <c r="A373" s="1">
        <v>32752</v>
      </c>
      <c r="B373">
        <v>1405.3030000000001</v>
      </c>
      <c r="C373" s="9" t="s">
        <v>1083</v>
      </c>
    </row>
    <row r="374" spans="1:3" x14ac:dyDescent="0.35">
      <c r="A374" s="1">
        <v>32782</v>
      </c>
      <c r="B374">
        <v>1369.229</v>
      </c>
      <c r="C374" s="9" t="s">
        <v>1083</v>
      </c>
    </row>
    <row r="375" spans="1:3" x14ac:dyDescent="0.35">
      <c r="A375" s="1">
        <v>32813</v>
      </c>
      <c r="B375">
        <v>1343.5429999999999</v>
      </c>
      <c r="C375" s="9" t="s">
        <v>1083</v>
      </c>
    </row>
    <row r="376" spans="1:3" x14ac:dyDescent="0.35">
      <c r="A376" s="1">
        <v>32843</v>
      </c>
      <c r="B376">
        <v>1293.586</v>
      </c>
      <c r="C376" s="9" t="s">
        <v>1083</v>
      </c>
    </row>
    <row r="377" spans="1:3" x14ac:dyDescent="0.35">
      <c r="A377" s="1">
        <v>32874</v>
      </c>
      <c r="B377">
        <v>1262.491</v>
      </c>
      <c r="C377" s="9" t="s">
        <v>1083</v>
      </c>
    </row>
    <row r="378" spans="1:3" x14ac:dyDescent="0.35">
      <c r="A378" s="1">
        <v>32905</v>
      </c>
      <c r="B378">
        <v>1244.008</v>
      </c>
      <c r="C378" s="9" t="s">
        <v>1083</v>
      </c>
    </row>
    <row r="379" spans="1:3" x14ac:dyDescent="0.35">
      <c r="A379" s="1">
        <v>32933</v>
      </c>
      <c r="B379">
        <v>1257.2919999999999</v>
      </c>
      <c r="C379" s="9" t="s">
        <v>1083</v>
      </c>
    </row>
    <row r="380" spans="1:3" x14ac:dyDescent="0.35">
      <c r="A380" s="1">
        <v>32964</v>
      </c>
      <c r="B380">
        <v>1239.6669999999999</v>
      </c>
      <c r="C380" s="9" t="s">
        <v>1083</v>
      </c>
    </row>
    <row r="381" spans="1:3" x14ac:dyDescent="0.35">
      <c r="A381" s="1">
        <v>32994</v>
      </c>
      <c r="B381">
        <v>1221.5029999999999</v>
      </c>
      <c r="C381" s="9" t="s">
        <v>1083</v>
      </c>
    </row>
    <row r="382" spans="1:3" x14ac:dyDescent="0.35">
      <c r="A382" s="1">
        <v>33025</v>
      </c>
      <c r="B382">
        <v>1237.0740000000001</v>
      </c>
      <c r="C382" s="9" t="s">
        <v>1083</v>
      </c>
    </row>
    <row r="383" spans="1:3" x14ac:dyDescent="0.35">
      <c r="A383" s="1">
        <v>33055</v>
      </c>
      <c r="B383">
        <v>1201.6969999999999</v>
      </c>
      <c r="C383" s="9" t="s">
        <v>1083</v>
      </c>
    </row>
    <row r="384" spans="1:3" x14ac:dyDescent="0.35">
      <c r="A384" s="1">
        <v>33086</v>
      </c>
      <c r="B384">
        <v>1158.3889999999999</v>
      </c>
      <c r="C384" s="9" t="s">
        <v>1083</v>
      </c>
    </row>
    <row r="385" spans="1:3" x14ac:dyDescent="0.35">
      <c r="A385" s="1">
        <v>33117</v>
      </c>
      <c r="B385">
        <v>1171.6300000000001</v>
      </c>
      <c r="C385" s="9" t="s">
        <v>1083</v>
      </c>
    </row>
    <row r="386" spans="1:3" x14ac:dyDescent="0.35">
      <c r="A386" s="1">
        <v>33147</v>
      </c>
      <c r="B386">
        <v>1142.22</v>
      </c>
      <c r="C386" s="9" t="s">
        <v>1083</v>
      </c>
    </row>
    <row r="387" spans="1:3" x14ac:dyDescent="0.35">
      <c r="A387" s="1">
        <v>33178</v>
      </c>
      <c r="B387">
        <v>1116.3109999999999</v>
      </c>
      <c r="C387" s="9" t="s">
        <v>1083</v>
      </c>
    </row>
    <row r="388" spans="1:3" x14ac:dyDescent="0.35">
      <c r="A388" s="1">
        <v>33208</v>
      </c>
      <c r="B388">
        <v>1127.0250000000001</v>
      </c>
      <c r="C388" s="9" t="s">
        <v>1083</v>
      </c>
    </row>
    <row r="389" spans="1:3" x14ac:dyDescent="0.35">
      <c r="A389" s="1">
        <v>33239</v>
      </c>
      <c r="B389">
        <v>1135.375</v>
      </c>
      <c r="C389" s="9" t="s">
        <v>1083</v>
      </c>
    </row>
    <row r="390" spans="1:3" x14ac:dyDescent="0.35">
      <c r="A390" s="1">
        <v>33270</v>
      </c>
      <c r="B390">
        <v>1111.008</v>
      </c>
      <c r="C390" s="9" t="s">
        <v>1083</v>
      </c>
    </row>
    <row r="391" spans="1:3" x14ac:dyDescent="0.35">
      <c r="A391" s="1">
        <v>33298</v>
      </c>
      <c r="B391">
        <v>1199.4549999999999</v>
      </c>
      <c r="C391" s="9" t="s">
        <v>1083</v>
      </c>
    </row>
    <row r="392" spans="1:3" x14ac:dyDescent="0.35">
      <c r="A392" s="1">
        <v>33329</v>
      </c>
      <c r="B392">
        <v>1261.0350000000001</v>
      </c>
      <c r="C392" s="9" t="s">
        <v>1083</v>
      </c>
    </row>
    <row r="393" spans="1:3" x14ac:dyDescent="0.35">
      <c r="A393" s="1">
        <v>33359</v>
      </c>
      <c r="B393">
        <v>1275.3320000000001</v>
      </c>
      <c r="C393" s="9" t="s">
        <v>1083</v>
      </c>
    </row>
    <row r="394" spans="1:3" x14ac:dyDescent="0.35">
      <c r="A394" s="1">
        <v>33390</v>
      </c>
      <c r="B394">
        <v>1327.5830000000001</v>
      </c>
      <c r="C394" s="9" t="s">
        <v>1083</v>
      </c>
    </row>
    <row r="395" spans="1:3" x14ac:dyDescent="0.35">
      <c r="A395" s="1">
        <v>33420</v>
      </c>
      <c r="B395">
        <v>1332.3520000000001</v>
      </c>
      <c r="C395" s="9" t="s">
        <v>1083</v>
      </c>
    </row>
    <row r="396" spans="1:3" x14ac:dyDescent="0.35">
      <c r="A396" s="1">
        <v>33451</v>
      </c>
      <c r="B396">
        <v>1304.252</v>
      </c>
      <c r="C396" s="9" t="s">
        <v>1083</v>
      </c>
    </row>
    <row r="397" spans="1:3" x14ac:dyDescent="0.35">
      <c r="A397" s="1">
        <v>33482</v>
      </c>
      <c r="B397">
        <v>1269.905</v>
      </c>
      <c r="C397" s="9" t="s">
        <v>1083</v>
      </c>
    </row>
    <row r="398" spans="1:3" x14ac:dyDescent="0.35">
      <c r="A398" s="1">
        <v>33512</v>
      </c>
      <c r="B398">
        <v>1263.8140000000001</v>
      </c>
      <c r="C398" s="9" t="s">
        <v>1083</v>
      </c>
    </row>
    <row r="399" spans="1:3" x14ac:dyDescent="0.35">
      <c r="A399" s="1">
        <v>33543</v>
      </c>
      <c r="B399">
        <v>1221.7860000000001</v>
      </c>
      <c r="C399" s="9" t="s">
        <v>1083</v>
      </c>
    </row>
    <row r="400" spans="1:3" x14ac:dyDescent="0.35">
      <c r="A400" s="1">
        <v>33573</v>
      </c>
      <c r="B400">
        <v>1185.633</v>
      </c>
      <c r="C400" s="9" t="s">
        <v>1083</v>
      </c>
    </row>
    <row r="401" spans="1:3" x14ac:dyDescent="0.35">
      <c r="A401" s="1">
        <v>33604</v>
      </c>
      <c r="B401">
        <v>1190.8</v>
      </c>
      <c r="C401" s="9" t="s">
        <v>1083</v>
      </c>
    </row>
    <row r="402" spans="1:3" x14ac:dyDescent="0.35">
      <c r="A402" s="1">
        <v>33635</v>
      </c>
      <c r="B402">
        <v>1216.606</v>
      </c>
      <c r="C402" s="9" t="s">
        <v>1083</v>
      </c>
    </row>
    <row r="403" spans="1:3" x14ac:dyDescent="0.35">
      <c r="A403" s="1">
        <v>33664</v>
      </c>
      <c r="B403">
        <v>1248.3589999999999</v>
      </c>
      <c r="C403" s="9" t="s">
        <v>1083</v>
      </c>
    </row>
    <row r="404" spans="1:3" x14ac:dyDescent="0.35">
      <c r="A404" s="1">
        <v>33695</v>
      </c>
      <c r="B404">
        <v>1241.6300000000001</v>
      </c>
      <c r="C404" s="9" t="s">
        <v>1083</v>
      </c>
    </row>
    <row r="405" spans="1:3" x14ac:dyDescent="0.35">
      <c r="A405" s="1">
        <v>33725</v>
      </c>
      <c r="B405">
        <v>1220.529</v>
      </c>
      <c r="C405" s="9" t="s">
        <v>1083</v>
      </c>
    </row>
    <row r="406" spans="1:3" x14ac:dyDescent="0.35">
      <c r="A406" s="1">
        <v>33756</v>
      </c>
      <c r="B406">
        <v>1190.96</v>
      </c>
      <c r="C406" s="9" t="s">
        <v>1083</v>
      </c>
    </row>
    <row r="407" spans="1:3" x14ac:dyDescent="0.35">
      <c r="A407" s="1">
        <v>33786</v>
      </c>
      <c r="B407">
        <v>1129.922</v>
      </c>
      <c r="C407" s="9" t="s">
        <v>1083</v>
      </c>
    </row>
    <row r="408" spans="1:3" x14ac:dyDescent="0.35">
      <c r="A408" s="1">
        <v>33817</v>
      </c>
      <c r="B408">
        <v>1102.5899999999999</v>
      </c>
      <c r="C408" s="9" t="s">
        <v>1083</v>
      </c>
    </row>
    <row r="409" spans="1:3" x14ac:dyDescent="0.35">
      <c r="A409" s="1">
        <v>33848</v>
      </c>
      <c r="B409">
        <v>1168.127</v>
      </c>
      <c r="C409" s="9" t="s">
        <v>1083</v>
      </c>
    </row>
    <row r="410" spans="1:3" x14ac:dyDescent="0.35">
      <c r="A410" s="1">
        <v>33878</v>
      </c>
      <c r="B410">
        <v>1307.229</v>
      </c>
      <c r="C410" s="9" t="s">
        <v>1083</v>
      </c>
    </row>
    <row r="411" spans="1:3" x14ac:dyDescent="0.35">
      <c r="A411" s="1">
        <v>33909</v>
      </c>
      <c r="B411">
        <v>1364.4280000000001</v>
      </c>
      <c r="C411" s="9" t="s">
        <v>1083</v>
      </c>
    </row>
    <row r="412" spans="1:3" x14ac:dyDescent="0.35">
      <c r="A412" s="1">
        <v>33939</v>
      </c>
      <c r="B412">
        <v>1415.1690000000001</v>
      </c>
      <c r="C412" s="9" t="s">
        <v>1083</v>
      </c>
    </row>
    <row r="413" spans="1:3" x14ac:dyDescent="0.35">
      <c r="A413" s="1">
        <v>33970</v>
      </c>
      <c r="B413">
        <v>1490.1120000000001</v>
      </c>
      <c r="C413" s="9" t="s">
        <v>1083</v>
      </c>
    </row>
    <row r="414" spans="1:3" x14ac:dyDescent="0.35">
      <c r="A414" s="1">
        <v>34001</v>
      </c>
      <c r="B414">
        <v>1548.7380000000001</v>
      </c>
      <c r="C414" s="9" t="s">
        <v>1083</v>
      </c>
    </row>
    <row r="415" spans="1:3" x14ac:dyDescent="0.35">
      <c r="A415" s="1">
        <v>34029</v>
      </c>
      <c r="B415">
        <v>1593.1869999999999</v>
      </c>
      <c r="C415" s="9" t="s">
        <v>1083</v>
      </c>
    </row>
    <row r="416" spans="1:3" x14ac:dyDescent="0.35">
      <c r="A416" s="1">
        <v>34060</v>
      </c>
      <c r="B416">
        <v>1535.415</v>
      </c>
      <c r="C416" s="9" t="s">
        <v>1083</v>
      </c>
    </row>
    <row r="417" spans="1:3" x14ac:dyDescent="0.35">
      <c r="A417" s="1">
        <v>34090</v>
      </c>
      <c r="B417">
        <v>1475.6569999999999</v>
      </c>
      <c r="C417" s="9" t="s">
        <v>1083</v>
      </c>
    </row>
    <row r="418" spans="1:3" x14ac:dyDescent="0.35">
      <c r="A418" s="1">
        <v>34121</v>
      </c>
      <c r="B418">
        <v>1501.3620000000001</v>
      </c>
      <c r="C418" s="9" t="s">
        <v>1083</v>
      </c>
    </row>
    <row r="419" spans="1:3" x14ac:dyDescent="0.35">
      <c r="A419" s="1">
        <v>34151</v>
      </c>
      <c r="B419">
        <v>1582.9069999999999</v>
      </c>
      <c r="C419" s="9" t="s">
        <v>1083</v>
      </c>
    </row>
    <row r="420" spans="1:3" x14ac:dyDescent="0.35">
      <c r="A420" s="1">
        <v>34182</v>
      </c>
      <c r="B420">
        <v>1605.0830000000001</v>
      </c>
      <c r="C420" s="9" t="s">
        <v>1083</v>
      </c>
    </row>
    <row r="421" spans="1:3" x14ac:dyDescent="0.35">
      <c r="A421" s="1">
        <v>34213</v>
      </c>
      <c r="B421">
        <v>1567.9849999999999</v>
      </c>
      <c r="C421" s="9" t="s">
        <v>1083</v>
      </c>
    </row>
    <row r="422" spans="1:3" x14ac:dyDescent="0.35">
      <c r="A422" s="1">
        <v>34243</v>
      </c>
      <c r="B422">
        <v>1600.7940000000001</v>
      </c>
      <c r="C422" s="9" t="s">
        <v>1083</v>
      </c>
    </row>
    <row r="423" spans="1:3" x14ac:dyDescent="0.35">
      <c r="A423" s="1">
        <v>34274</v>
      </c>
      <c r="B423">
        <v>1668.174</v>
      </c>
      <c r="C423" s="9" t="s">
        <v>1083</v>
      </c>
    </row>
    <row r="424" spans="1:3" x14ac:dyDescent="0.35">
      <c r="A424" s="1">
        <v>34304</v>
      </c>
      <c r="B424">
        <v>1688.36</v>
      </c>
      <c r="C424" s="9" t="s">
        <v>1083</v>
      </c>
    </row>
    <row r="425" spans="1:3" x14ac:dyDescent="0.35">
      <c r="A425" s="1">
        <v>34335</v>
      </c>
      <c r="B425">
        <v>1700.9880000000001</v>
      </c>
      <c r="C425" s="9" t="s">
        <v>1083</v>
      </c>
    </row>
    <row r="426" spans="1:3" x14ac:dyDescent="0.35">
      <c r="A426" s="1">
        <v>34366</v>
      </c>
      <c r="B426">
        <v>1686.4880000000001</v>
      </c>
      <c r="C426" s="9" t="s">
        <v>1083</v>
      </c>
    </row>
    <row r="427" spans="1:3" x14ac:dyDescent="0.35">
      <c r="A427" s="1">
        <v>34394</v>
      </c>
      <c r="B427">
        <v>1667.615</v>
      </c>
      <c r="C427" s="9" t="s">
        <v>1083</v>
      </c>
    </row>
    <row r="428" spans="1:3" x14ac:dyDescent="0.35">
      <c r="A428" s="1">
        <v>34425</v>
      </c>
      <c r="B428">
        <v>1625.3720000000001</v>
      </c>
      <c r="C428" s="9" t="s">
        <v>1083</v>
      </c>
    </row>
    <row r="429" spans="1:3" x14ac:dyDescent="0.35">
      <c r="A429" s="1">
        <v>34455</v>
      </c>
      <c r="B429">
        <v>1595.0329999999999</v>
      </c>
      <c r="C429" s="9" t="s">
        <v>1083</v>
      </c>
    </row>
    <row r="430" spans="1:3" x14ac:dyDescent="0.35">
      <c r="A430" s="1">
        <v>34486</v>
      </c>
      <c r="B430">
        <v>1593.4939999999999</v>
      </c>
      <c r="C430" s="9" t="s">
        <v>1083</v>
      </c>
    </row>
    <row r="431" spans="1:3" x14ac:dyDescent="0.35">
      <c r="A431" s="1">
        <v>34516</v>
      </c>
      <c r="B431">
        <v>1564.4770000000001</v>
      </c>
      <c r="C431" s="9" t="s">
        <v>1083</v>
      </c>
    </row>
    <row r="432" spans="1:3" x14ac:dyDescent="0.35">
      <c r="A432" s="1">
        <v>34547</v>
      </c>
      <c r="B432">
        <v>1582.556</v>
      </c>
      <c r="C432" s="9" t="s">
        <v>1083</v>
      </c>
    </row>
    <row r="433" spans="1:3" x14ac:dyDescent="0.35">
      <c r="A433" s="1">
        <v>34578</v>
      </c>
      <c r="B433">
        <v>1567.4169999999999</v>
      </c>
      <c r="C433" s="9" t="s">
        <v>1083</v>
      </c>
    </row>
    <row r="434" spans="1:3" x14ac:dyDescent="0.35">
      <c r="A434" s="1">
        <v>34608</v>
      </c>
      <c r="B434">
        <v>1548.8420000000001</v>
      </c>
      <c r="C434" s="9" t="s">
        <v>1083</v>
      </c>
    </row>
    <row r="435" spans="1:3" x14ac:dyDescent="0.35">
      <c r="A435" s="1">
        <v>34639</v>
      </c>
      <c r="B435">
        <v>1584.942</v>
      </c>
      <c r="C435" s="9" t="s">
        <v>1083</v>
      </c>
    </row>
    <row r="436" spans="1:3" x14ac:dyDescent="0.35">
      <c r="A436" s="1">
        <v>34669</v>
      </c>
      <c r="B436">
        <v>1633.817</v>
      </c>
      <c r="C436" s="9" t="s">
        <v>1083</v>
      </c>
    </row>
    <row r="437" spans="1:3" x14ac:dyDescent="0.35">
      <c r="A437" s="1">
        <v>34700</v>
      </c>
      <c r="B437">
        <v>1610.6369999999999</v>
      </c>
      <c r="C437" s="9" t="s">
        <v>1083</v>
      </c>
    </row>
    <row r="438" spans="1:3" x14ac:dyDescent="0.35">
      <c r="A438" s="1">
        <v>34731</v>
      </c>
      <c r="B438">
        <v>1618.837</v>
      </c>
      <c r="C438" s="9" t="s">
        <v>1083</v>
      </c>
    </row>
    <row r="439" spans="1:3" x14ac:dyDescent="0.35">
      <c r="A439" s="1">
        <v>34759</v>
      </c>
      <c r="B439">
        <v>1690.319</v>
      </c>
      <c r="C439" s="9" t="s">
        <v>1083</v>
      </c>
    </row>
    <row r="440" spans="1:3" x14ac:dyDescent="0.35">
      <c r="A440" s="1">
        <v>34790</v>
      </c>
      <c r="B440">
        <v>1713.2180000000001</v>
      </c>
      <c r="C440" s="9" t="s">
        <v>1083</v>
      </c>
    </row>
    <row r="441" spans="1:3" x14ac:dyDescent="0.35">
      <c r="A441" s="1">
        <v>34820</v>
      </c>
      <c r="B441">
        <v>1652.2739999999999</v>
      </c>
      <c r="C441" s="9" t="s">
        <v>1083</v>
      </c>
    </row>
    <row r="442" spans="1:3" x14ac:dyDescent="0.35">
      <c r="A442" s="1">
        <v>34851</v>
      </c>
      <c r="B442">
        <v>1638.998</v>
      </c>
      <c r="C442" s="9" t="s">
        <v>1083</v>
      </c>
    </row>
    <row r="443" spans="1:3" x14ac:dyDescent="0.35">
      <c r="A443" s="1">
        <v>34881</v>
      </c>
      <c r="B443">
        <v>1609.7059999999999</v>
      </c>
      <c r="C443" s="9" t="s">
        <v>1083</v>
      </c>
    </row>
    <row r="444" spans="1:3" x14ac:dyDescent="0.35">
      <c r="A444" s="1">
        <v>34912</v>
      </c>
      <c r="B444">
        <v>1605.3779999999999</v>
      </c>
      <c r="C444" s="9" t="s">
        <v>1083</v>
      </c>
    </row>
    <row r="445" spans="1:3" x14ac:dyDescent="0.35">
      <c r="A445" s="1">
        <v>34943</v>
      </c>
      <c r="B445">
        <v>1615.1189999999999</v>
      </c>
      <c r="C445" s="9" t="s">
        <v>1083</v>
      </c>
    </row>
    <row r="446" spans="1:3" x14ac:dyDescent="0.35">
      <c r="A446" s="1">
        <v>34973</v>
      </c>
      <c r="B446">
        <v>1605.6690000000001</v>
      </c>
      <c r="C446" s="9" t="s">
        <v>1083</v>
      </c>
    </row>
    <row r="447" spans="1:3" x14ac:dyDescent="0.35">
      <c r="A447" s="1">
        <v>35004</v>
      </c>
      <c r="B447">
        <v>1593.693</v>
      </c>
      <c r="C447" s="9" t="s">
        <v>1083</v>
      </c>
    </row>
    <row r="448" spans="1:3" x14ac:dyDescent="0.35">
      <c r="A448" s="1">
        <v>35034</v>
      </c>
      <c r="B448">
        <v>1594.5260000000001</v>
      </c>
      <c r="C448" s="9" t="s">
        <v>1083</v>
      </c>
    </row>
    <row r="449" spans="1:3" x14ac:dyDescent="0.35">
      <c r="A449" s="1">
        <v>35065</v>
      </c>
      <c r="B449">
        <v>1583.816</v>
      </c>
      <c r="C449" s="9" t="s">
        <v>1083</v>
      </c>
    </row>
    <row r="450" spans="1:3" x14ac:dyDescent="0.35">
      <c r="A450" s="1">
        <v>35096</v>
      </c>
      <c r="B450">
        <v>1572.4449999999999</v>
      </c>
      <c r="C450" s="9" t="s">
        <v>1083</v>
      </c>
    </row>
    <row r="451" spans="1:3" x14ac:dyDescent="0.35">
      <c r="A451" s="1">
        <v>35125</v>
      </c>
      <c r="B451">
        <v>1563.3340000000001</v>
      </c>
      <c r="C451" s="9" t="s">
        <v>1083</v>
      </c>
    </row>
    <row r="452" spans="1:3" x14ac:dyDescent="0.35">
      <c r="A452" s="1">
        <v>35156</v>
      </c>
      <c r="B452">
        <v>1565.645</v>
      </c>
      <c r="C452" s="9" t="s">
        <v>1083</v>
      </c>
    </row>
    <row r="453" spans="1:3" x14ac:dyDescent="0.35">
      <c r="A453" s="1">
        <v>35186</v>
      </c>
      <c r="B453">
        <v>1558.087</v>
      </c>
      <c r="C453" s="9" t="s">
        <v>1083</v>
      </c>
    </row>
    <row r="454" spans="1:3" x14ac:dyDescent="0.35">
      <c r="A454" s="1">
        <v>35217</v>
      </c>
      <c r="B454">
        <v>1542.297</v>
      </c>
      <c r="C454" s="9" t="s">
        <v>1083</v>
      </c>
    </row>
    <row r="455" spans="1:3" x14ac:dyDescent="0.35">
      <c r="A455" s="1">
        <v>35247</v>
      </c>
      <c r="B455">
        <v>1526.7170000000001</v>
      </c>
      <c r="C455" s="9" t="s">
        <v>1083</v>
      </c>
    </row>
    <row r="456" spans="1:3" x14ac:dyDescent="0.35">
      <c r="A456" s="1">
        <v>35278</v>
      </c>
      <c r="B456">
        <v>1516.567</v>
      </c>
      <c r="C456" s="9" t="s">
        <v>1083</v>
      </c>
    </row>
    <row r="457" spans="1:3" x14ac:dyDescent="0.35">
      <c r="A457" s="1">
        <v>35309</v>
      </c>
      <c r="B457">
        <v>1520.222</v>
      </c>
      <c r="C457" s="9" t="s">
        <v>1083</v>
      </c>
    </row>
    <row r="458" spans="1:3" x14ac:dyDescent="0.35">
      <c r="A458" s="1">
        <v>35339</v>
      </c>
      <c r="B458">
        <v>1524.5809999999999</v>
      </c>
      <c r="C458" s="9" t="s">
        <v>1083</v>
      </c>
    </row>
    <row r="459" spans="1:3" x14ac:dyDescent="0.35">
      <c r="A459" s="1">
        <v>35370</v>
      </c>
      <c r="B459">
        <v>1513.1020000000001</v>
      </c>
      <c r="C459" s="9" t="s">
        <v>1083</v>
      </c>
    </row>
    <row r="460" spans="1:3" x14ac:dyDescent="0.35">
      <c r="A460" s="1">
        <v>35400</v>
      </c>
      <c r="B460">
        <v>1528.3710000000001</v>
      </c>
      <c r="C460" s="9" t="s">
        <v>1083</v>
      </c>
    </row>
    <row r="461" spans="1:3" x14ac:dyDescent="0.35">
      <c r="A461" s="1">
        <v>35431</v>
      </c>
      <c r="B461">
        <v>1568.079</v>
      </c>
      <c r="C461" s="9" t="s">
        <v>1083</v>
      </c>
    </row>
    <row r="462" spans="1:3" x14ac:dyDescent="0.35">
      <c r="A462" s="1">
        <v>35462</v>
      </c>
      <c r="B462">
        <v>1655.213</v>
      </c>
      <c r="C462" s="9" t="s">
        <v>1083</v>
      </c>
    </row>
    <row r="463" spans="1:3" x14ac:dyDescent="0.35">
      <c r="A463" s="1">
        <v>35490</v>
      </c>
      <c r="B463">
        <v>1693.5360000000001</v>
      </c>
      <c r="C463" s="9" t="s">
        <v>1083</v>
      </c>
    </row>
    <row r="464" spans="1:3" x14ac:dyDescent="0.35">
      <c r="A464" s="1">
        <v>35521</v>
      </c>
      <c r="B464">
        <v>1692.8710000000001</v>
      </c>
      <c r="C464" s="9" t="s">
        <v>1083</v>
      </c>
    </row>
    <row r="465" spans="1:3" x14ac:dyDescent="0.35">
      <c r="A465" s="1">
        <v>35551</v>
      </c>
      <c r="B465">
        <v>1682.3989999999999</v>
      </c>
      <c r="C465" s="9" t="s">
        <v>1083</v>
      </c>
    </row>
    <row r="466" spans="1:3" x14ac:dyDescent="0.35">
      <c r="A466" s="1">
        <v>35582</v>
      </c>
      <c r="B466">
        <v>1694.934</v>
      </c>
      <c r="C466" s="9" t="s">
        <v>1083</v>
      </c>
    </row>
    <row r="467" spans="1:3" x14ac:dyDescent="0.35">
      <c r="A467" s="1">
        <v>35612</v>
      </c>
      <c r="B467">
        <v>1744.162</v>
      </c>
      <c r="C467" s="9" t="s">
        <v>1083</v>
      </c>
    </row>
    <row r="468" spans="1:3" x14ac:dyDescent="0.35">
      <c r="A468" s="1">
        <v>35643</v>
      </c>
      <c r="B468">
        <v>1798.7850000000001</v>
      </c>
      <c r="C468" s="9" t="s">
        <v>1083</v>
      </c>
    </row>
    <row r="469" spans="1:3" x14ac:dyDescent="0.35">
      <c r="A469" s="1">
        <v>35674</v>
      </c>
      <c r="B469">
        <v>1746.127</v>
      </c>
      <c r="C469" s="9" t="s">
        <v>1083</v>
      </c>
    </row>
    <row r="470" spans="1:3" x14ac:dyDescent="0.35">
      <c r="A470" s="1">
        <v>35704</v>
      </c>
      <c r="B470">
        <v>1720.883</v>
      </c>
      <c r="C470" s="9" t="s">
        <v>1083</v>
      </c>
    </row>
    <row r="471" spans="1:3" x14ac:dyDescent="0.35">
      <c r="A471" s="1">
        <v>35735</v>
      </c>
      <c r="B471">
        <v>1697.3779999999999</v>
      </c>
      <c r="C471" s="9" t="s">
        <v>1083</v>
      </c>
    </row>
    <row r="472" spans="1:3" x14ac:dyDescent="0.35">
      <c r="A472" s="1">
        <v>35765</v>
      </c>
      <c r="B472">
        <v>1742.569</v>
      </c>
      <c r="C472" s="9" t="s">
        <v>1083</v>
      </c>
    </row>
    <row r="473" spans="1:3" x14ac:dyDescent="0.35">
      <c r="A473" s="1">
        <v>35796</v>
      </c>
      <c r="B473">
        <v>1787.7139999999999</v>
      </c>
      <c r="C473" s="9" t="s">
        <v>1083</v>
      </c>
    </row>
    <row r="474" spans="1:3" x14ac:dyDescent="0.35">
      <c r="A474" s="1">
        <v>35827</v>
      </c>
      <c r="B474">
        <v>1790.7919999999999</v>
      </c>
      <c r="C474" s="9" t="s">
        <v>1083</v>
      </c>
    </row>
    <row r="475" spans="1:3" x14ac:dyDescent="0.35">
      <c r="A475" s="1">
        <v>35855</v>
      </c>
      <c r="B475">
        <v>1798.2919999999999</v>
      </c>
      <c r="C475" s="9" t="s">
        <v>1083</v>
      </c>
    </row>
    <row r="476" spans="1:3" x14ac:dyDescent="0.35">
      <c r="A476" s="1">
        <v>35886</v>
      </c>
      <c r="B476">
        <v>1792.5309999999999</v>
      </c>
      <c r="C476" s="9" t="s">
        <v>1083</v>
      </c>
    </row>
    <row r="477" spans="1:3" x14ac:dyDescent="0.35">
      <c r="A477" s="1">
        <v>35916</v>
      </c>
      <c r="B477">
        <v>1749.52</v>
      </c>
      <c r="C477" s="9" t="s">
        <v>1083</v>
      </c>
    </row>
    <row r="478" spans="1:3" x14ac:dyDescent="0.35">
      <c r="A478" s="1">
        <v>35947</v>
      </c>
      <c r="B478">
        <v>1764.8879999999999</v>
      </c>
      <c r="C478" s="9" t="s">
        <v>1083</v>
      </c>
    </row>
    <row r="479" spans="1:3" x14ac:dyDescent="0.35">
      <c r="A479" s="1">
        <v>35977</v>
      </c>
      <c r="B479">
        <v>1772.7850000000001</v>
      </c>
      <c r="C479" s="9" t="s">
        <v>1083</v>
      </c>
    </row>
    <row r="480" spans="1:3" x14ac:dyDescent="0.35">
      <c r="A480" s="1">
        <v>36008</v>
      </c>
      <c r="B480">
        <v>1764.316</v>
      </c>
      <c r="C480" s="9" t="s">
        <v>1083</v>
      </c>
    </row>
    <row r="481" spans="1:3" x14ac:dyDescent="0.35">
      <c r="A481" s="1">
        <v>36039</v>
      </c>
      <c r="B481">
        <v>1681.5060000000001</v>
      </c>
      <c r="C481" s="9" t="s">
        <v>1083</v>
      </c>
    </row>
    <row r="482" spans="1:3" x14ac:dyDescent="0.35">
      <c r="A482" s="1">
        <v>36069</v>
      </c>
      <c r="B482">
        <v>1621.37</v>
      </c>
      <c r="C482" s="9" t="s">
        <v>1083</v>
      </c>
    </row>
    <row r="483" spans="1:3" x14ac:dyDescent="0.35">
      <c r="A483" s="1">
        <v>36100</v>
      </c>
      <c r="B483">
        <v>1664.172</v>
      </c>
      <c r="C483" s="9" t="s">
        <v>1083</v>
      </c>
    </row>
    <row r="484" spans="1:3" x14ac:dyDescent="0.35">
      <c r="A484" s="1">
        <v>36130</v>
      </c>
      <c r="B484">
        <v>1652.92</v>
      </c>
      <c r="C484" s="9" t="s">
        <v>1083</v>
      </c>
    </row>
    <row r="485" spans="1:3" x14ac:dyDescent="0.35">
      <c r="A485" s="1">
        <v>36161</v>
      </c>
      <c r="B485">
        <v>1668.212</v>
      </c>
      <c r="C485" s="9" t="s">
        <v>1083</v>
      </c>
    </row>
    <row r="486" spans="1:3" x14ac:dyDescent="0.35">
      <c r="A486" s="1">
        <v>36192</v>
      </c>
      <c r="B486">
        <v>1727.85</v>
      </c>
      <c r="C486" s="9" t="s">
        <v>1083</v>
      </c>
    </row>
    <row r="487" spans="1:3" x14ac:dyDescent="0.35">
      <c r="A487" s="1">
        <v>36220</v>
      </c>
      <c r="B487">
        <v>1779.2719999999999</v>
      </c>
      <c r="C487" s="9" t="s">
        <v>1083</v>
      </c>
    </row>
    <row r="488" spans="1:3" x14ac:dyDescent="0.35">
      <c r="A488" s="1">
        <v>36251</v>
      </c>
      <c r="B488">
        <v>1808.972</v>
      </c>
      <c r="C488" s="9" t="s">
        <v>1083</v>
      </c>
    </row>
    <row r="489" spans="1:3" x14ac:dyDescent="0.35">
      <c r="A489" s="1">
        <v>36281</v>
      </c>
      <c r="B489">
        <v>1821.982</v>
      </c>
      <c r="C489" s="9" t="s">
        <v>1083</v>
      </c>
    </row>
    <row r="490" spans="1:3" x14ac:dyDescent="0.35">
      <c r="A490" s="1">
        <v>36312</v>
      </c>
      <c r="B490">
        <v>1865.8810000000001</v>
      </c>
      <c r="C490" s="9" t="s">
        <v>1083</v>
      </c>
    </row>
    <row r="491" spans="1:3" x14ac:dyDescent="0.35">
      <c r="A491" s="1">
        <v>36342</v>
      </c>
      <c r="B491">
        <v>1870.9839999999999</v>
      </c>
      <c r="C491" s="9" t="s">
        <v>1083</v>
      </c>
    </row>
    <row r="492" spans="1:3" x14ac:dyDescent="0.35">
      <c r="A492" s="1">
        <v>36373</v>
      </c>
      <c r="B492">
        <v>1826.248</v>
      </c>
      <c r="C492" s="9" t="s">
        <v>1083</v>
      </c>
    </row>
    <row r="493" spans="1:3" x14ac:dyDescent="0.35">
      <c r="A493" s="1">
        <v>36404</v>
      </c>
      <c r="B493">
        <v>1844.1289999999999</v>
      </c>
      <c r="C493" s="9" t="s">
        <v>1083</v>
      </c>
    </row>
    <row r="494" spans="1:3" x14ac:dyDescent="0.35">
      <c r="A494" s="1">
        <v>36434</v>
      </c>
      <c r="B494">
        <v>1808.6969999999999</v>
      </c>
      <c r="C494" s="9" t="s">
        <v>1083</v>
      </c>
    </row>
    <row r="495" spans="1:3" x14ac:dyDescent="0.35">
      <c r="A495" s="1">
        <v>36465</v>
      </c>
      <c r="B495">
        <v>1873.2360000000001</v>
      </c>
      <c r="C495" s="9" t="s">
        <v>1083</v>
      </c>
    </row>
    <row r="496" spans="1:3" x14ac:dyDescent="0.35">
      <c r="A496" s="1">
        <v>36495</v>
      </c>
      <c r="B496">
        <v>1915.2429999999999</v>
      </c>
      <c r="C496" s="9" t="s">
        <v>1083</v>
      </c>
    </row>
    <row r="497" spans="1:3" x14ac:dyDescent="0.35">
      <c r="A497" s="1">
        <v>36526</v>
      </c>
      <c r="B497">
        <v>1910.575</v>
      </c>
      <c r="C497" s="9" t="s">
        <v>1083</v>
      </c>
    </row>
    <row r="498" spans="1:3" x14ac:dyDescent="0.35">
      <c r="A498" s="1">
        <v>36557</v>
      </c>
      <c r="B498">
        <v>1969.1130000000001</v>
      </c>
      <c r="C498" s="9" t="s">
        <v>1083</v>
      </c>
    </row>
    <row r="499" spans="1:3" x14ac:dyDescent="0.35">
      <c r="A499" s="1">
        <v>36586</v>
      </c>
      <c r="B499">
        <v>2007.925</v>
      </c>
      <c r="C499" s="9" t="s">
        <v>1083</v>
      </c>
    </row>
    <row r="500" spans="1:3" x14ac:dyDescent="0.35">
      <c r="A500" s="1">
        <v>36617</v>
      </c>
      <c r="B500">
        <v>2045.3920000000001</v>
      </c>
      <c r="C500" s="9" t="s">
        <v>1083</v>
      </c>
    </row>
    <row r="501" spans="1:3" x14ac:dyDescent="0.35">
      <c r="A501" s="1">
        <v>36647</v>
      </c>
      <c r="B501">
        <v>2137.645</v>
      </c>
      <c r="C501" s="9" t="s">
        <v>1083</v>
      </c>
    </row>
    <row r="502" spans="1:3" x14ac:dyDescent="0.35">
      <c r="A502" s="1">
        <v>36678</v>
      </c>
      <c r="B502">
        <v>2040.15</v>
      </c>
      <c r="C502" s="9" t="s">
        <v>1083</v>
      </c>
    </row>
    <row r="503" spans="1:3" x14ac:dyDescent="0.35">
      <c r="A503" s="1">
        <v>36708</v>
      </c>
      <c r="B503">
        <v>2060.86</v>
      </c>
      <c r="C503" s="9" t="s">
        <v>1083</v>
      </c>
    </row>
    <row r="504" spans="1:3" x14ac:dyDescent="0.35">
      <c r="A504" s="1">
        <v>36739</v>
      </c>
      <c r="B504">
        <v>2141.9380000000001</v>
      </c>
      <c r="C504" s="9" t="s">
        <v>1083</v>
      </c>
    </row>
    <row r="505" spans="1:3" x14ac:dyDescent="0.35">
      <c r="A505" s="1">
        <v>36770</v>
      </c>
      <c r="B505">
        <v>2220.7890000000002</v>
      </c>
      <c r="C505" s="9" t="s">
        <v>1083</v>
      </c>
    </row>
    <row r="506" spans="1:3" x14ac:dyDescent="0.35">
      <c r="A506" s="1">
        <v>36800</v>
      </c>
      <c r="B506">
        <v>2265.1010000000001</v>
      </c>
      <c r="C506" s="9" t="s">
        <v>1083</v>
      </c>
    </row>
    <row r="507" spans="1:3" x14ac:dyDescent="0.35">
      <c r="A507" s="1">
        <v>36831</v>
      </c>
      <c r="B507">
        <v>2261.2220000000002</v>
      </c>
      <c r="C507" s="9" t="s">
        <v>1083</v>
      </c>
    </row>
    <row r="508" spans="1:3" x14ac:dyDescent="0.35">
      <c r="A508" s="1">
        <v>36861</v>
      </c>
      <c r="B508">
        <v>2158.7939999999999</v>
      </c>
      <c r="C508" s="9" t="s">
        <v>1083</v>
      </c>
    </row>
    <row r="509" spans="1:3" x14ac:dyDescent="0.35">
      <c r="A509" s="1">
        <v>36892</v>
      </c>
      <c r="B509">
        <v>2063.944</v>
      </c>
      <c r="C509" s="9" t="s">
        <v>1083</v>
      </c>
    </row>
    <row r="510" spans="1:3" x14ac:dyDescent="0.35">
      <c r="A510" s="1">
        <v>36923</v>
      </c>
      <c r="B510">
        <v>2101.0720000000001</v>
      </c>
      <c r="C510" s="9" t="s">
        <v>1083</v>
      </c>
    </row>
    <row r="511" spans="1:3" x14ac:dyDescent="0.35">
      <c r="A511" s="1">
        <v>36951</v>
      </c>
      <c r="B511">
        <v>2129.7550000000001</v>
      </c>
      <c r="C511" s="9" t="s">
        <v>1083</v>
      </c>
    </row>
    <row r="512" spans="1:3" x14ac:dyDescent="0.35">
      <c r="A512" s="1">
        <v>36982</v>
      </c>
      <c r="B512">
        <v>2170.9229999999998</v>
      </c>
      <c r="C512" s="9" t="s">
        <v>1083</v>
      </c>
    </row>
    <row r="513" spans="1:3" x14ac:dyDescent="0.35">
      <c r="A513" s="1">
        <v>37012</v>
      </c>
      <c r="B513">
        <v>2215.5320000000002</v>
      </c>
      <c r="C513" s="9" t="s">
        <v>1083</v>
      </c>
    </row>
    <row r="514" spans="1:3" x14ac:dyDescent="0.35">
      <c r="A514" s="1">
        <v>37043</v>
      </c>
      <c r="B514">
        <v>2269.605</v>
      </c>
      <c r="C514" s="9" t="s">
        <v>1083</v>
      </c>
    </row>
    <row r="515" spans="1:3" x14ac:dyDescent="0.35">
      <c r="A515" s="1">
        <v>37073</v>
      </c>
      <c r="B515">
        <v>2250.25</v>
      </c>
      <c r="C515" s="9" t="s">
        <v>1083</v>
      </c>
    </row>
    <row r="516" spans="1:3" x14ac:dyDescent="0.35">
      <c r="A516" s="1">
        <v>37104</v>
      </c>
      <c r="B516">
        <v>2150.8470000000002</v>
      </c>
      <c r="C516" s="9" t="s">
        <v>1083</v>
      </c>
    </row>
    <row r="517" spans="1:3" x14ac:dyDescent="0.35">
      <c r="A517" s="1">
        <v>37135</v>
      </c>
      <c r="B517">
        <v>2125.6320000000001</v>
      </c>
      <c r="C517" s="9" t="s">
        <v>1083</v>
      </c>
    </row>
    <row r="518" spans="1:3" x14ac:dyDescent="0.35">
      <c r="A518" s="1">
        <v>37165</v>
      </c>
      <c r="B518">
        <v>2137.7339999999999</v>
      </c>
      <c r="C518" s="9" t="s">
        <v>1083</v>
      </c>
    </row>
    <row r="519" spans="1:3" x14ac:dyDescent="0.35">
      <c r="A519" s="1">
        <v>37196</v>
      </c>
      <c r="B519">
        <v>2179.9499999999998</v>
      </c>
      <c r="C519" s="9" t="s">
        <v>1083</v>
      </c>
    </row>
    <row r="520" spans="1:3" x14ac:dyDescent="0.35">
      <c r="A520" s="1">
        <v>37226</v>
      </c>
      <c r="B520">
        <v>2169.9279999999999</v>
      </c>
      <c r="C520" s="9" t="s">
        <v>1083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B658-930E-4817-83E9-D8804E52726F}">
  <dimension ref="A1:K27"/>
  <sheetViews>
    <sheetView workbookViewId="0">
      <selection activeCell="C1" sqref="C1"/>
    </sheetView>
  </sheetViews>
  <sheetFormatPr defaultRowHeight="14.5" x14ac:dyDescent="0.35"/>
  <cols>
    <col min="1" max="1" width="11.7265625" bestFit="1" customWidth="1"/>
    <col min="2" max="2" width="12.453125" bestFit="1" customWidth="1"/>
    <col min="3" max="3" width="10.08984375" bestFit="1" customWidth="1"/>
    <col min="4" max="4" width="11.26953125" bestFit="1" customWidth="1"/>
    <col min="5" max="5" width="13.08984375" bestFit="1" customWidth="1"/>
    <col min="6" max="6" width="7.36328125" bestFit="1" customWidth="1"/>
    <col min="7" max="7" width="11.81640625" bestFit="1" customWidth="1"/>
    <col min="8" max="8" width="11.90625" bestFit="1" customWidth="1"/>
  </cols>
  <sheetData>
    <row r="1" spans="1:11" x14ac:dyDescent="0.35">
      <c r="A1" t="s">
        <v>1059</v>
      </c>
      <c r="B1" t="s">
        <v>1060</v>
      </c>
      <c r="C1" t="s">
        <v>1061</v>
      </c>
      <c r="D1" t="s">
        <v>1062</v>
      </c>
      <c r="E1" t="s">
        <v>1063</v>
      </c>
      <c r="F1" t="s">
        <v>1064</v>
      </c>
      <c r="G1" t="s">
        <v>1065</v>
      </c>
      <c r="H1" t="s">
        <v>1066</v>
      </c>
      <c r="I1" t="s">
        <v>1086</v>
      </c>
      <c r="J1" t="s">
        <v>1087</v>
      </c>
      <c r="K1" t="s">
        <v>1078</v>
      </c>
    </row>
    <row r="2" spans="1:11" x14ac:dyDescent="0.35">
      <c r="A2" s="9" t="s">
        <v>1067</v>
      </c>
      <c r="B2" s="9" t="s">
        <v>1068</v>
      </c>
      <c r="C2" s="9" t="s">
        <v>1069</v>
      </c>
      <c r="D2" s="9" t="s">
        <v>1070</v>
      </c>
      <c r="E2" s="9" t="s">
        <v>1071</v>
      </c>
      <c r="F2">
        <v>1995</v>
      </c>
      <c r="G2">
        <v>17915.717204186301</v>
      </c>
      <c r="H2" s="9" t="s">
        <v>1072</v>
      </c>
      <c r="I2" s="9">
        <f>+DP_LIVE_28102021222849581[[#This Row],[Value]]*IFERROR(DP_LIVE_28102021222849581[[#This Row],[Cambio€]],1936.27/DP_LIVE_28102021222849581[[#This Row],[CambioLit]])</f>
        <v>21296.23150126054</v>
      </c>
      <c r="J2" s="9">
        <f>+VLOOKUP(DP_LIVE_28102021222849581[[#This Row],[TIME]],USD_serie_storica_annualeLit[#All],2,FALSE)</f>
        <v>1628.9110000000001</v>
      </c>
      <c r="K2" s="9" t="e">
        <f>+VLOOKUP(DP_LIVE_28102021222849581[[#This Row],[TIME]],USD_serie_storica_annuale[#All],2,FALSE)</f>
        <v>#N/A</v>
      </c>
    </row>
    <row r="3" spans="1:11" x14ac:dyDescent="0.35">
      <c r="A3" s="9" t="s">
        <v>1067</v>
      </c>
      <c r="B3" s="9" t="s">
        <v>1068</v>
      </c>
      <c r="C3" s="9" t="s">
        <v>1069</v>
      </c>
      <c r="D3" s="9" t="s">
        <v>1070</v>
      </c>
      <c r="E3" s="9" t="s">
        <v>1071</v>
      </c>
      <c r="F3">
        <v>1996</v>
      </c>
      <c r="G3">
        <v>18420.962622255101</v>
      </c>
      <c r="H3" s="9" t="s">
        <v>1072</v>
      </c>
      <c r="I3" s="9">
        <f>+DP_LIVE_28102021222849581[[#This Row],[Value]]*IFERROR(DP_LIVE_28102021222849581[[#This Row],[Cambio€]],1936.27/DP_LIVE_28102021222849581[[#This Row],[CambioLit]])</f>
        <v>23116.459509590528</v>
      </c>
      <c r="J3" s="9">
        <f>+VLOOKUP(DP_LIVE_28102021222849581[[#This Row],[TIME]],USD_serie_storica_annualeLit[#All],2,FALSE)</f>
        <v>1542.9680000000001</v>
      </c>
      <c r="K3" s="9" t="e">
        <f>+VLOOKUP(DP_LIVE_28102021222849581[[#This Row],[TIME]],USD_serie_storica_annuale[#All],2,FALSE)</f>
        <v>#N/A</v>
      </c>
    </row>
    <row r="4" spans="1:11" x14ac:dyDescent="0.35">
      <c r="A4" s="9" t="s">
        <v>1067</v>
      </c>
      <c r="B4" s="9" t="s">
        <v>1068</v>
      </c>
      <c r="C4" s="9" t="s">
        <v>1069</v>
      </c>
      <c r="D4" s="9" t="s">
        <v>1070</v>
      </c>
      <c r="E4" s="9" t="s">
        <v>1071</v>
      </c>
      <c r="F4">
        <v>1997</v>
      </c>
      <c r="G4">
        <v>18869.4219965964</v>
      </c>
      <c r="H4" s="9" t="s">
        <v>1072</v>
      </c>
      <c r="I4" s="9">
        <f>+DP_LIVE_28102021222849581[[#This Row],[Value]]*IFERROR(DP_LIVE_28102021222849581[[#This Row],[Cambio€]],1936.27/DP_LIVE_28102021222849581[[#This Row],[CambioLit]])</f>
        <v>21448.662832842976</v>
      </c>
      <c r="J4" s="9">
        <f>+VLOOKUP(DP_LIVE_28102021222849581[[#This Row],[TIME]],USD_serie_storica_annualeLit[#All],2,FALSE)</f>
        <v>1703.43</v>
      </c>
      <c r="K4" s="9" t="e">
        <f>+VLOOKUP(DP_LIVE_28102021222849581[[#This Row],[TIME]],USD_serie_storica_annuale[#All],2,FALSE)</f>
        <v>#N/A</v>
      </c>
    </row>
    <row r="5" spans="1:11" x14ac:dyDescent="0.35">
      <c r="A5" s="9" t="s">
        <v>1067</v>
      </c>
      <c r="B5" s="9" t="s">
        <v>1068</v>
      </c>
      <c r="C5" s="9" t="s">
        <v>1069</v>
      </c>
      <c r="D5" s="9" t="s">
        <v>1070</v>
      </c>
      <c r="E5" s="9" t="s">
        <v>1071</v>
      </c>
      <c r="F5">
        <v>1998</v>
      </c>
      <c r="G5">
        <v>19152.551572589698</v>
      </c>
      <c r="H5" s="9" t="s">
        <v>1072</v>
      </c>
      <c r="I5" s="9">
        <f>+DP_LIVE_28102021222849581[[#This Row],[Value]]*IFERROR(DP_LIVE_28102021222849581[[#This Row],[Cambio€]],1936.27/DP_LIVE_28102021222849581[[#This Row],[CambioLit]])</f>
        <v>21359.129562069149</v>
      </c>
      <c r="J5" s="9">
        <f>+VLOOKUP(DP_LIVE_28102021222849581[[#This Row],[TIME]],USD_serie_storica_annualeLit[#All],2,FALSE)</f>
        <v>1736.2370000000001</v>
      </c>
      <c r="K5" s="9" t="e">
        <f>+VLOOKUP(DP_LIVE_28102021222849581[[#This Row],[TIME]],USD_serie_storica_annuale[#All],2,FALSE)</f>
        <v>#N/A</v>
      </c>
    </row>
    <row r="6" spans="1:11" x14ac:dyDescent="0.35">
      <c r="A6" s="9" t="s">
        <v>1067</v>
      </c>
      <c r="B6" s="9" t="s">
        <v>1068</v>
      </c>
      <c r="C6" s="9" t="s">
        <v>1069</v>
      </c>
      <c r="D6" s="9" t="s">
        <v>1070</v>
      </c>
      <c r="E6" s="9" t="s">
        <v>1071</v>
      </c>
      <c r="F6">
        <v>1999</v>
      </c>
      <c r="G6">
        <v>19666.516564881</v>
      </c>
      <c r="H6" s="9" t="s">
        <v>1072</v>
      </c>
      <c r="I6" s="9">
        <f>+DP_LIVE_28102021222849581[[#This Row],[Value]]*IFERROR(DP_LIVE_28102021222849581[[#This Row],[Cambio€]],1936.27/DP_LIVE_28102021222849581[[#This Row],[CambioLit]])</f>
        <v>20960.180024518872</v>
      </c>
      <c r="J6" s="9">
        <f>+VLOOKUP(DP_LIVE_28102021222849581[[#This Row],[TIME]],USD_serie_storica_annualeLit[#All],2,FALSE)</f>
        <v>1819.2739999999999</v>
      </c>
      <c r="K6" s="9">
        <f>+VLOOKUP(DP_LIVE_28102021222849581[[#This Row],[TIME]],USD_serie_storica_annuale[#All],2,FALSE)</f>
        <v>1.0657799999999999</v>
      </c>
    </row>
    <row r="7" spans="1:11" x14ac:dyDescent="0.35">
      <c r="A7" s="9" t="s">
        <v>1067</v>
      </c>
      <c r="B7" s="9" t="s">
        <v>1068</v>
      </c>
      <c r="C7" s="9" t="s">
        <v>1069</v>
      </c>
      <c r="D7" s="9" t="s">
        <v>1070</v>
      </c>
      <c r="E7" s="9" t="s">
        <v>1071</v>
      </c>
      <c r="F7">
        <v>2000</v>
      </c>
      <c r="G7">
        <v>21217.673605799198</v>
      </c>
      <c r="H7" s="9" t="s">
        <v>1072</v>
      </c>
      <c r="I7" s="9">
        <f>+DP_LIVE_28102021222849581[[#This Row],[Value]]*IFERROR(DP_LIVE_28102021222849581[[#This Row],[Cambio€]],1936.27/DP_LIVE_28102021222849581[[#This Row],[CambioLit]])</f>
        <v>19596.919172073016</v>
      </c>
      <c r="J7" s="9">
        <f>+VLOOKUP(DP_LIVE_28102021222849581[[#This Row],[TIME]],USD_serie_storica_annualeLit[#All],2,FALSE)</f>
        <v>2102.587</v>
      </c>
      <c r="K7" s="9">
        <f>+VLOOKUP(DP_LIVE_28102021222849581[[#This Row],[TIME]],USD_serie_storica_annuale[#All],2,FALSE)</f>
        <v>0.92361300000000002</v>
      </c>
    </row>
    <row r="8" spans="1:11" x14ac:dyDescent="0.35">
      <c r="A8" s="9" t="s">
        <v>1067</v>
      </c>
      <c r="B8" s="9" t="s">
        <v>1068</v>
      </c>
      <c r="C8" s="9" t="s">
        <v>1069</v>
      </c>
      <c r="D8" s="9" t="s">
        <v>1070</v>
      </c>
      <c r="E8" s="9" t="s">
        <v>1071</v>
      </c>
      <c r="F8">
        <v>2001</v>
      </c>
      <c r="G8">
        <v>22044.269699444001</v>
      </c>
      <c r="H8" s="9" t="s">
        <v>1072</v>
      </c>
      <c r="I8" s="9">
        <f>+DP_LIVE_28102021222849581[[#This Row],[Value]]*IFERROR(DP_LIVE_28102021222849581[[#This Row],[Cambio€]],1936.27/DP_LIVE_28102021222849581[[#This Row],[CambioLit]])</f>
        <v>19743.509270913033</v>
      </c>
      <c r="J8" s="9">
        <f>+VLOOKUP(DP_LIVE_28102021222849581[[#This Row],[TIME]],USD_serie_storica_annualeLit[#All],2,FALSE)</f>
        <v>2163.8069999999998</v>
      </c>
      <c r="K8" s="9">
        <f>+VLOOKUP(DP_LIVE_28102021222849581[[#This Row],[TIME]],USD_serie_storica_annuale[#All],2,FALSE)</f>
        <v>0.89563000000000004</v>
      </c>
    </row>
    <row r="9" spans="1:11" x14ac:dyDescent="0.35">
      <c r="A9" s="9" t="s">
        <v>1067</v>
      </c>
      <c r="B9" s="9" t="s">
        <v>1068</v>
      </c>
      <c r="C9" s="9" t="s">
        <v>1069</v>
      </c>
      <c r="D9" s="9" t="s">
        <v>1070</v>
      </c>
      <c r="E9" s="9" t="s">
        <v>1071</v>
      </c>
      <c r="F9">
        <v>2002</v>
      </c>
      <c r="G9">
        <v>23210.1145111271</v>
      </c>
      <c r="H9" s="9" t="s">
        <v>1072</v>
      </c>
      <c r="I9" s="9">
        <f>+DP_LIVE_28102021222849581[[#This Row],[Value]]*IFERROR(DP_LIVE_28102021222849581[[#This Row],[Cambio€]],1936.27/DP_LIVE_28102021222849581[[#This Row],[CambioLit]])</f>
        <v>21946.880818744496</v>
      </c>
      <c r="J9" s="9" t="e">
        <f>+VLOOKUP(DP_LIVE_28102021222849581[[#This Row],[TIME]],USD_serie_storica_annualeLit[#All],2,FALSE)</f>
        <v>#N/A</v>
      </c>
      <c r="K9" s="9">
        <f>+VLOOKUP(DP_LIVE_28102021222849581[[#This Row],[TIME]],USD_serie_storica_annuale[#All],2,FALSE)</f>
        <v>0.94557400000000003</v>
      </c>
    </row>
    <row r="10" spans="1:11" x14ac:dyDescent="0.35">
      <c r="A10" s="9" t="s">
        <v>1067</v>
      </c>
      <c r="B10" s="9" t="s">
        <v>1068</v>
      </c>
      <c r="C10" s="9" t="s">
        <v>1069</v>
      </c>
      <c r="D10" s="9" t="s">
        <v>1070</v>
      </c>
      <c r="E10" s="9" t="s">
        <v>1071</v>
      </c>
      <c r="F10">
        <v>2003</v>
      </c>
      <c r="G10">
        <v>23301.850289216101</v>
      </c>
      <c r="H10" s="9" t="s">
        <v>1072</v>
      </c>
      <c r="I10" s="9">
        <f>+DP_LIVE_28102021222849581[[#This Row],[Value]]*IFERROR(DP_LIVE_28102021222849581[[#This Row],[Cambio€]],1936.27/DP_LIVE_28102021222849581[[#This Row],[CambioLit]])</f>
        <v>26358.120973149686</v>
      </c>
      <c r="J10" s="9" t="e">
        <f>+VLOOKUP(DP_LIVE_28102021222849581[[#This Row],[TIME]],USD_serie_storica_annualeLit[#All],2,FALSE)</f>
        <v>#N/A</v>
      </c>
      <c r="K10" s="9">
        <f>+VLOOKUP(DP_LIVE_28102021222849581[[#This Row],[TIME]],USD_serie_storica_annuale[#All],2,FALSE)</f>
        <v>1.1311599999999999</v>
      </c>
    </row>
    <row r="11" spans="1:11" x14ac:dyDescent="0.35">
      <c r="A11" s="9" t="s">
        <v>1067</v>
      </c>
      <c r="B11" s="9" t="s">
        <v>1068</v>
      </c>
      <c r="C11" s="9" t="s">
        <v>1069</v>
      </c>
      <c r="D11" s="9" t="s">
        <v>1070</v>
      </c>
      <c r="E11" s="9" t="s">
        <v>1071</v>
      </c>
      <c r="F11">
        <v>2004</v>
      </c>
      <c r="G11">
        <v>23877.8957645464</v>
      </c>
      <c r="H11" s="9" t="s">
        <v>1072</v>
      </c>
      <c r="I11" s="9">
        <f>+DP_LIVE_28102021222849581[[#This Row],[Value]]*IFERROR(DP_LIVE_28102021222849581[[#This Row],[Cambio€]],1936.27/DP_LIVE_28102021222849581[[#This Row],[CambioLit]])</f>
        <v>29701.714541519268</v>
      </c>
      <c r="J11" s="9" t="e">
        <f>+VLOOKUP(DP_LIVE_28102021222849581[[#This Row],[TIME]],USD_serie_storica_annualeLit[#All],2,FALSE)</f>
        <v>#N/A</v>
      </c>
      <c r="K11" s="9">
        <f>+VLOOKUP(DP_LIVE_28102021222849581[[#This Row],[TIME]],USD_serie_storica_annuale[#All],2,FALSE)</f>
        <v>1.2439</v>
      </c>
    </row>
    <row r="12" spans="1:11" x14ac:dyDescent="0.35">
      <c r="A12" s="9" t="s">
        <v>1067</v>
      </c>
      <c r="B12" s="9" t="s">
        <v>1068</v>
      </c>
      <c r="C12" s="9" t="s">
        <v>1069</v>
      </c>
      <c r="D12" s="9" t="s">
        <v>1070</v>
      </c>
      <c r="E12" s="9" t="s">
        <v>1071</v>
      </c>
      <c r="F12">
        <v>2005</v>
      </c>
      <c r="G12">
        <v>23955.016940113801</v>
      </c>
      <c r="H12" s="9" t="s">
        <v>1072</v>
      </c>
      <c r="I12" s="9">
        <f>+DP_LIVE_28102021222849581[[#This Row],[Value]]*IFERROR(DP_LIVE_28102021222849581[[#This Row],[Cambio€]],1936.27/DP_LIVE_28102021222849581[[#This Row],[CambioLit]])</f>
        <v>29802.197025026177</v>
      </c>
      <c r="J12" s="9" t="e">
        <f>+VLOOKUP(DP_LIVE_28102021222849581[[#This Row],[TIME]],USD_serie_storica_annualeLit[#All],2,FALSE)</f>
        <v>#N/A</v>
      </c>
      <c r="K12" s="9">
        <f>+VLOOKUP(DP_LIVE_28102021222849581[[#This Row],[TIME]],USD_serie_storica_annuale[#All],2,FALSE)</f>
        <v>1.2440899999999999</v>
      </c>
    </row>
    <row r="13" spans="1:11" x14ac:dyDescent="0.35">
      <c r="A13" s="9" t="s">
        <v>1067</v>
      </c>
      <c r="B13" s="9" t="s">
        <v>1068</v>
      </c>
      <c r="C13" s="9" t="s">
        <v>1069</v>
      </c>
      <c r="D13" s="9" t="s">
        <v>1070</v>
      </c>
      <c r="E13" s="9" t="s">
        <v>1071</v>
      </c>
      <c r="F13">
        <v>2006</v>
      </c>
      <c r="G13">
        <v>25093.253215568398</v>
      </c>
      <c r="H13" s="9" t="s">
        <v>1072</v>
      </c>
      <c r="I13" s="9">
        <f>+DP_LIVE_28102021222849581[[#This Row],[Value]]*IFERROR(DP_LIVE_28102021222849581[[#This Row],[Cambio€]],1936.27/DP_LIVE_28102021222849581[[#This Row],[CambioLit]])</f>
        <v>31507.088737467682</v>
      </c>
      <c r="J13" s="9" t="e">
        <f>+VLOOKUP(DP_LIVE_28102021222849581[[#This Row],[TIME]],USD_serie_storica_annualeLit[#All],2,FALSE)</f>
        <v>#N/A</v>
      </c>
      <c r="K13" s="9">
        <f>+VLOOKUP(DP_LIVE_28102021222849581[[#This Row],[TIME]],USD_serie_storica_annuale[#All],2,FALSE)</f>
        <v>1.2556</v>
      </c>
    </row>
    <row r="14" spans="1:11" x14ac:dyDescent="0.35">
      <c r="A14" s="9" t="s">
        <v>1067</v>
      </c>
      <c r="B14" s="9" t="s">
        <v>1068</v>
      </c>
      <c r="C14" s="9" t="s">
        <v>1069</v>
      </c>
      <c r="D14" s="9" t="s">
        <v>1070</v>
      </c>
      <c r="E14" s="9" t="s">
        <v>1071</v>
      </c>
      <c r="F14">
        <v>2007</v>
      </c>
      <c r="G14">
        <v>26180.5613347375</v>
      </c>
      <c r="H14" s="9" t="s">
        <v>1072</v>
      </c>
      <c r="I14" s="9">
        <f>+DP_LIVE_28102021222849581[[#This Row],[Value]]*IFERROR(DP_LIVE_28102021222849581[[#This Row],[Cambio€]],1936.27/DP_LIVE_28102021222849581[[#This Row],[CambioLit]])</f>
        <v>35879.935698031048</v>
      </c>
      <c r="J14" s="9" t="e">
        <f>+VLOOKUP(DP_LIVE_28102021222849581[[#This Row],[TIME]],USD_serie_storica_annualeLit[#All],2,FALSE)</f>
        <v>#N/A</v>
      </c>
      <c r="K14" s="9">
        <f>+VLOOKUP(DP_LIVE_28102021222849581[[#This Row],[TIME]],USD_serie_storica_annuale[#All],2,FALSE)</f>
        <v>1.3704799999999999</v>
      </c>
    </row>
    <row r="15" spans="1:11" x14ac:dyDescent="0.35">
      <c r="A15" s="9" t="s">
        <v>1067</v>
      </c>
      <c r="B15" s="9" t="s">
        <v>1068</v>
      </c>
      <c r="C15" s="9" t="s">
        <v>1069</v>
      </c>
      <c r="D15" s="9" t="s">
        <v>1070</v>
      </c>
      <c r="E15" s="9" t="s">
        <v>1071</v>
      </c>
      <c r="F15">
        <v>2008</v>
      </c>
      <c r="G15">
        <v>27278.687767616801</v>
      </c>
      <c r="H15" s="9" t="s">
        <v>1072</v>
      </c>
      <c r="I15" s="9">
        <f>+DP_LIVE_28102021222849581[[#This Row],[Value]]*IFERROR(DP_LIVE_28102021222849581[[#This Row],[Cambio€]],1936.27/DP_LIVE_28102021222849581[[#This Row],[CambioLit]])</f>
        <v>40120.402821100084</v>
      </c>
      <c r="J15" s="9" t="e">
        <f>+VLOOKUP(DP_LIVE_28102021222849581[[#This Row],[TIME]],USD_serie_storica_annualeLit[#All],2,FALSE)</f>
        <v>#N/A</v>
      </c>
      <c r="K15" s="9">
        <f>+VLOOKUP(DP_LIVE_28102021222849581[[#This Row],[TIME]],USD_serie_storica_annuale[#All],2,FALSE)</f>
        <v>1.4707600000000001</v>
      </c>
    </row>
    <row r="16" spans="1:11" x14ac:dyDescent="0.35">
      <c r="A16" s="9" t="s">
        <v>1067</v>
      </c>
      <c r="B16" s="9" t="s">
        <v>1068</v>
      </c>
      <c r="C16" s="9" t="s">
        <v>1069</v>
      </c>
      <c r="D16" s="9" t="s">
        <v>1070</v>
      </c>
      <c r="E16" s="9" t="s">
        <v>1071</v>
      </c>
      <c r="F16">
        <v>2009</v>
      </c>
      <c r="G16">
        <v>26601.0379292004</v>
      </c>
      <c r="H16" s="9" t="s">
        <v>1072</v>
      </c>
      <c r="I16" s="9">
        <f>+DP_LIVE_28102021222849581[[#This Row],[Value]]*IFERROR(DP_LIVE_28102021222849581[[#This Row],[Cambio€]],1936.27/DP_LIVE_28102021222849581[[#This Row],[CambioLit]])</f>
        <v>37102.595682890133</v>
      </c>
      <c r="J16" s="9" t="e">
        <f>+VLOOKUP(DP_LIVE_28102021222849581[[#This Row],[TIME]],USD_serie_storica_annualeLit[#All],2,FALSE)</f>
        <v>#N/A</v>
      </c>
      <c r="K16" s="9">
        <f>+VLOOKUP(DP_LIVE_28102021222849581[[#This Row],[TIME]],USD_serie_storica_annuale[#All],2,FALSE)</f>
        <v>1.3947799999999999</v>
      </c>
    </row>
    <row r="17" spans="1:11" x14ac:dyDescent="0.35">
      <c r="A17" s="9" t="s">
        <v>1067</v>
      </c>
      <c r="B17" s="9" t="s">
        <v>1068</v>
      </c>
      <c r="C17" s="9" t="s">
        <v>1069</v>
      </c>
      <c r="D17" s="9" t="s">
        <v>1070</v>
      </c>
      <c r="E17" s="9" t="s">
        <v>1071</v>
      </c>
      <c r="F17">
        <v>2010</v>
      </c>
      <c r="G17">
        <v>27577.538393708401</v>
      </c>
      <c r="H17" s="9" t="s">
        <v>1072</v>
      </c>
      <c r="I17" s="9">
        <f>+DP_LIVE_28102021222849581[[#This Row],[Value]]*IFERROR(DP_LIVE_28102021222849581[[#This Row],[Cambio€]],1936.27/DP_LIVE_28102021222849581[[#This Row],[CambioLit]])</f>
        <v>36560.094199307103</v>
      </c>
      <c r="J17" s="9" t="e">
        <f>+VLOOKUP(DP_LIVE_28102021222849581[[#This Row],[TIME]],USD_serie_storica_annualeLit[#All],2,FALSE)</f>
        <v>#N/A</v>
      </c>
      <c r="K17" s="9">
        <f>+VLOOKUP(DP_LIVE_28102021222849581[[#This Row],[TIME]],USD_serie_storica_annuale[#All],2,FALSE)</f>
        <v>1.32572</v>
      </c>
    </row>
    <row r="18" spans="1:11" x14ac:dyDescent="0.35">
      <c r="A18" s="9" t="s">
        <v>1067</v>
      </c>
      <c r="B18" s="9" t="s">
        <v>1068</v>
      </c>
      <c r="C18" s="9" t="s">
        <v>1069</v>
      </c>
      <c r="D18" s="9" t="s">
        <v>1070</v>
      </c>
      <c r="E18" s="9" t="s">
        <v>1071</v>
      </c>
      <c r="F18">
        <v>2011</v>
      </c>
      <c r="G18">
        <v>27784.796210283101</v>
      </c>
      <c r="H18" s="9" t="s">
        <v>1072</v>
      </c>
      <c r="I18" s="9">
        <f>+DP_LIVE_28102021222849581[[#This Row],[Value]]*IFERROR(DP_LIVE_28102021222849581[[#This Row],[Cambio€]],1936.27/DP_LIVE_28102021222849581[[#This Row],[CambioLit]])</f>
        <v>38675.324932865668</v>
      </c>
      <c r="J18" s="9" t="e">
        <f>+VLOOKUP(DP_LIVE_28102021222849581[[#This Row],[TIME]],USD_serie_storica_annualeLit[#All],2,FALSE)</f>
        <v>#N/A</v>
      </c>
      <c r="K18" s="9">
        <f>+VLOOKUP(DP_LIVE_28102021222849581[[#This Row],[TIME]],USD_serie_storica_annuale[#All],2,FALSE)</f>
        <v>1.3919600000000001</v>
      </c>
    </row>
    <row r="19" spans="1:11" x14ac:dyDescent="0.35">
      <c r="A19" s="9" t="s">
        <v>1067</v>
      </c>
      <c r="B19" s="9" t="s">
        <v>1068</v>
      </c>
      <c r="C19" s="9" t="s">
        <v>1069</v>
      </c>
      <c r="D19" s="9" t="s">
        <v>1070</v>
      </c>
      <c r="E19" s="9" t="s">
        <v>1071</v>
      </c>
      <c r="F19">
        <v>2012</v>
      </c>
      <c r="G19">
        <v>27218.030617934899</v>
      </c>
      <c r="H19" s="9" t="s">
        <v>1072</v>
      </c>
      <c r="I19" s="9">
        <f>+DP_LIVE_28102021222849581[[#This Row],[Value]]*IFERROR(DP_LIVE_28102021222849581[[#This Row],[Cambio€]],1936.27/DP_LIVE_28102021222849581[[#This Row],[CambioLit]])</f>
        <v>34969.45355761658</v>
      </c>
      <c r="J19" s="9" t="e">
        <f>+VLOOKUP(DP_LIVE_28102021222849581[[#This Row],[TIME]],USD_serie_storica_annualeLit[#All],2,FALSE)</f>
        <v>#N/A</v>
      </c>
      <c r="K19" s="9">
        <f>+VLOOKUP(DP_LIVE_28102021222849581[[#This Row],[TIME]],USD_serie_storica_annuale[#All],2,FALSE)</f>
        <v>1.2847900000000001</v>
      </c>
    </row>
    <row r="20" spans="1:11" x14ac:dyDescent="0.35">
      <c r="A20" s="9" t="s">
        <v>1067</v>
      </c>
      <c r="B20" s="9" t="s">
        <v>1068</v>
      </c>
      <c r="C20" s="9" t="s">
        <v>1069</v>
      </c>
      <c r="D20" s="9" t="s">
        <v>1070</v>
      </c>
      <c r="E20" s="9" t="s">
        <v>1071</v>
      </c>
      <c r="F20">
        <v>2013</v>
      </c>
      <c r="G20">
        <v>27534.8619152625</v>
      </c>
      <c r="H20" s="9" t="s">
        <v>1072</v>
      </c>
      <c r="I20" s="9">
        <f>+DP_LIVE_28102021222849581[[#This Row],[Value]]*IFERROR(DP_LIVE_28102021222849581[[#This Row],[Cambio€]],1936.27/DP_LIVE_28102021222849581[[#This Row],[CambioLit]])</f>
        <v>36569.60080689843</v>
      </c>
      <c r="J20" s="9" t="e">
        <f>+VLOOKUP(DP_LIVE_28102021222849581[[#This Row],[TIME]],USD_serie_storica_annualeLit[#All],2,FALSE)</f>
        <v>#N/A</v>
      </c>
      <c r="K20" s="9">
        <f>+VLOOKUP(DP_LIVE_28102021222849581[[#This Row],[TIME]],USD_serie_storica_annuale[#All],2,FALSE)</f>
        <v>1.32812</v>
      </c>
    </row>
    <row r="21" spans="1:11" x14ac:dyDescent="0.35">
      <c r="A21" s="9" t="s">
        <v>1067</v>
      </c>
      <c r="B21" s="9" t="s">
        <v>1068</v>
      </c>
      <c r="C21" s="9" t="s">
        <v>1069</v>
      </c>
      <c r="D21" s="9" t="s">
        <v>1070</v>
      </c>
      <c r="E21" s="9" t="s">
        <v>1071</v>
      </c>
      <c r="F21">
        <v>2014</v>
      </c>
      <c r="G21">
        <v>27373.3502265311</v>
      </c>
      <c r="H21" s="9" t="s">
        <v>1072</v>
      </c>
      <c r="I21" s="9">
        <f>+DP_LIVE_28102021222849581[[#This Row],[Value]]*IFERROR(DP_LIVE_28102021222849581[[#This Row],[Cambio€]],1936.27/DP_LIVE_28102021222849581[[#This Row],[CambioLit]])</f>
        <v>36365.495775946569</v>
      </c>
      <c r="J21" s="9" t="e">
        <f>+VLOOKUP(DP_LIVE_28102021222849581[[#This Row],[TIME]],USD_serie_storica_annualeLit[#All],2,FALSE)</f>
        <v>#N/A</v>
      </c>
      <c r="K21" s="9">
        <f>+VLOOKUP(DP_LIVE_28102021222849581[[#This Row],[TIME]],USD_serie_storica_annuale[#All],2,FALSE)</f>
        <v>1.3285</v>
      </c>
    </row>
    <row r="22" spans="1:11" x14ac:dyDescent="0.35">
      <c r="A22" s="9" t="s">
        <v>1067</v>
      </c>
      <c r="B22" s="9" t="s">
        <v>1068</v>
      </c>
      <c r="C22" s="9" t="s">
        <v>1069</v>
      </c>
      <c r="D22" s="9" t="s">
        <v>1070</v>
      </c>
      <c r="E22" s="9" t="s">
        <v>1071</v>
      </c>
      <c r="F22">
        <v>2015</v>
      </c>
      <c r="G22">
        <v>27712.0793376367</v>
      </c>
      <c r="H22" s="9" t="s">
        <v>1072</v>
      </c>
      <c r="I22" s="9">
        <f>+DP_LIVE_28102021222849581[[#This Row],[Value]]*IFERROR(DP_LIVE_28102021222849581[[#This Row],[Cambio€]],1936.27/DP_LIVE_28102021222849581[[#This Row],[CambioLit]])</f>
        <v>30746.829145901294</v>
      </c>
      <c r="J22" s="9" t="e">
        <f>+VLOOKUP(DP_LIVE_28102021222849581[[#This Row],[TIME]],USD_serie_storica_annualeLit[#All],2,FALSE)</f>
        <v>#N/A</v>
      </c>
      <c r="K22" s="9">
        <f>+VLOOKUP(DP_LIVE_28102021222849581[[#This Row],[TIME]],USD_serie_storica_annuale[#All],2,FALSE)</f>
        <v>1.10951</v>
      </c>
    </row>
    <row r="23" spans="1:11" x14ac:dyDescent="0.35">
      <c r="A23" s="9" t="s">
        <v>1067</v>
      </c>
      <c r="B23" s="9" t="s">
        <v>1068</v>
      </c>
      <c r="C23" s="9" t="s">
        <v>1069</v>
      </c>
      <c r="D23" s="9" t="s">
        <v>1070</v>
      </c>
      <c r="E23" s="9" t="s">
        <v>1071</v>
      </c>
      <c r="F23">
        <v>2016</v>
      </c>
      <c r="G23">
        <v>29475.2915213786</v>
      </c>
      <c r="H23" s="9" t="s">
        <v>1072</v>
      </c>
      <c r="I23" s="9">
        <f>+DP_LIVE_28102021222849581[[#This Row],[Value]]*IFERROR(DP_LIVE_28102021222849581[[#This Row],[Cambio€]],1936.27/DP_LIVE_28102021222849581[[#This Row],[CambioLit]])</f>
        <v>32626.200185013971</v>
      </c>
      <c r="J23" s="9" t="e">
        <f>+VLOOKUP(DP_LIVE_28102021222849581[[#This Row],[TIME]],USD_serie_storica_annualeLit[#All],2,FALSE)</f>
        <v>#N/A</v>
      </c>
      <c r="K23" s="9">
        <f>+VLOOKUP(DP_LIVE_28102021222849581[[#This Row],[TIME]],USD_serie_storica_annuale[#All],2,FALSE)</f>
        <v>1.1069</v>
      </c>
    </row>
    <row r="24" spans="1:11" x14ac:dyDescent="0.35">
      <c r="A24" s="9" t="s">
        <v>1067</v>
      </c>
      <c r="B24" s="9" t="s">
        <v>1068</v>
      </c>
      <c r="C24" s="9" t="s">
        <v>1069</v>
      </c>
      <c r="D24" s="9" t="s">
        <v>1070</v>
      </c>
      <c r="E24" s="9" t="s">
        <v>1071</v>
      </c>
      <c r="F24">
        <v>2017</v>
      </c>
      <c r="G24">
        <v>30434.9588642575</v>
      </c>
      <c r="H24" s="9" t="s">
        <v>1072</v>
      </c>
      <c r="I24" s="9">
        <f>+DP_LIVE_28102021222849581[[#This Row],[Value]]*IFERROR(DP_LIVE_28102021222849581[[#This Row],[Cambio€]],1936.27/DP_LIVE_28102021222849581[[#This Row],[CambioLit]])</f>
        <v>34382.373028951697</v>
      </c>
      <c r="J24" s="9" t="e">
        <f>+VLOOKUP(DP_LIVE_28102021222849581[[#This Row],[TIME]],USD_serie_storica_annualeLit[#All],2,FALSE)</f>
        <v>#N/A</v>
      </c>
      <c r="K24" s="9">
        <f>+VLOOKUP(DP_LIVE_28102021222849581[[#This Row],[TIME]],USD_serie_storica_annuale[#All],2,FALSE)</f>
        <v>1.1296999999999999</v>
      </c>
    </row>
    <row r="25" spans="1:11" x14ac:dyDescent="0.35">
      <c r="A25" s="9" t="s">
        <v>1067</v>
      </c>
      <c r="B25" s="9" t="s">
        <v>1068</v>
      </c>
      <c r="C25" s="9" t="s">
        <v>1069</v>
      </c>
      <c r="D25" s="9" t="s">
        <v>1070</v>
      </c>
      <c r="E25" s="9" t="s">
        <v>1071</v>
      </c>
      <c r="F25">
        <v>2018</v>
      </c>
      <c r="G25">
        <v>31728.9156559027</v>
      </c>
      <c r="H25" s="9" t="s">
        <v>1072</v>
      </c>
      <c r="I25" s="9">
        <f>+DP_LIVE_28102021222849581[[#This Row],[Value]]*IFERROR(DP_LIVE_28102021222849581[[#This Row],[Cambio€]],1936.27/DP_LIVE_28102021222849581[[#This Row],[CambioLit]])</f>
        <v>37471.849389621093</v>
      </c>
      <c r="J25" s="9" t="e">
        <f>+VLOOKUP(DP_LIVE_28102021222849581[[#This Row],[TIME]],USD_serie_storica_annualeLit[#All],2,FALSE)</f>
        <v>#N/A</v>
      </c>
      <c r="K25" s="9">
        <f>+VLOOKUP(DP_LIVE_28102021222849581[[#This Row],[TIME]],USD_serie_storica_annuale[#All],2,FALSE)</f>
        <v>1.181</v>
      </c>
    </row>
    <row r="26" spans="1:11" x14ac:dyDescent="0.35">
      <c r="A26" s="9" t="s">
        <v>1067</v>
      </c>
      <c r="B26" s="9" t="s">
        <v>1068</v>
      </c>
      <c r="C26" s="9" t="s">
        <v>1069</v>
      </c>
      <c r="D26" s="9" t="s">
        <v>1070</v>
      </c>
      <c r="E26" s="9" t="s">
        <v>1071</v>
      </c>
      <c r="F26">
        <v>2019</v>
      </c>
      <c r="G26">
        <v>32504.1041948897</v>
      </c>
      <c r="H26" s="9" t="s">
        <v>1072</v>
      </c>
      <c r="I26" s="9">
        <f>+DP_LIVE_28102021222849581[[#This Row],[Value]]*IFERROR(DP_LIVE_28102021222849581[[#This Row],[Cambio€]],1936.27/DP_LIVE_28102021222849581[[#This Row],[CambioLit]])</f>
        <v>36388.344646179015</v>
      </c>
      <c r="J26" s="9" t="e">
        <f>+VLOOKUP(DP_LIVE_28102021222849581[[#This Row],[TIME]],USD_serie_storica_annualeLit[#All],2,FALSE)</f>
        <v>#N/A</v>
      </c>
      <c r="K26" s="9">
        <f>+VLOOKUP(DP_LIVE_28102021222849581[[#This Row],[TIME]],USD_serie_storica_annuale[#All],2,FALSE)</f>
        <v>1.1194999999999999</v>
      </c>
    </row>
    <row r="27" spans="1:11" x14ac:dyDescent="0.35">
      <c r="A27" s="9" t="s">
        <v>1067</v>
      </c>
      <c r="B27" s="9" t="s">
        <v>1068</v>
      </c>
      <c r="C27" s="9" t="s">
        <v>1069</v>
      </c>
      <c r="D27" s="9" t="s">
        <v>1070</v>
      </c>
      <c r="E27" s="9" t="s">
        <v>1071</v>
      </c>
      <c r="F27">
        <v>2020</v>
      </c>
      <c r="G27">
        <v>32313.104702697001</v>
      </c>
      <c r="H27" s="9" t="s">
        <v>1072</v>
      </c>
      <c r="I27" s="9">
        <f>+DP_LIVE_28102021222849581[[#This Row],[Value]]*IFERROR(DP_LIVE_28102021222849581[[#This Row],[Cambio€]],1936.27/DP_LIVE_28102021222849581[[#This Row],[CambioLit]])</f>
        <v>36908.028191420519</v>
      </c>
      <c r="J27" s="9" t="e">
        <f>+VLOOKUP(DP_LIVE_28102021222849581[[#This Row],[TIME]],USD_serie_storica_annualeLit[#All],2,FALSE)</f>
        <v>#N/A</v>
      </c>
      <c r="K27" s="9">
        <f>+VLOOKUP(DP_LIVE_28102021222849581[[#This Row],[TIME]],USD_serie_storica_annuale[#All],2,FALSE)</f>
        <v>1.1422000000000001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FD7D-D774-412F-8CAB-AEE455AA95C7}">
  <dimension ref="A1:C8"/>
  <sheetViews>
    <sheetView workbookViewId="0">
      <selection activeCell="B1" sqref="B1"/>
    </sheetView>
  </sheetViews>
  <sheetFormatPr defaultRowHeight="14.5" x14ac:dyDescent="0.35"/>
  <cols>
    <col min="1" max="1" width="19.6328125" bestFit="1" customWidth="1"/>
    <col min="2" max="2" width="13.08984375" bestFit="1" customWidth="1"/>
    <col min="3" max="3" width="38.453125" bestFit="1" customWidth="1"/>
  </cols>
  <sheetData>
    <row r="1" spans="1:3" x14ac:dyDescent="0.35">
      <c r="A1" t="s">
        <v>1080</v>
      </c>
      <c r="B1" t="s">
        <v>1081</v>
      </c>
      <c r="C1" t="s">
        <v>1082</v>
      </c>
    </row>
    <row r="2" spans="1:3" x14ac:dyDescent="0.35">
      <c r="A2" s="9">
        <v>1995</v>
      </c>
      <c r="B2">
        <v>1628.9110000000001</v>
      </c>
      <c r="C2" s="9" t="s">
        <v>1083</v>
      </c>
    </row>
    <row r="3" spans="1:3" x14ac:dyDescent="0.35">
      <c r="A3" s="9">
        <v>1996</v>
      </c>
      <c r="B3">
        <v>1542.9680000000001</v>
      </c>
      <c r="C3" s="9" t="s">
        <v>1083</v>
      </c>
    </row>
    <row r="4" spans="1:3" x14ac:dyDescent="0.35">
      <c r="A4" s="9">
        <v>1997</v>
      </c>
      <c r="B4">
        <v>1703.43</v>
      </c>
      <c r="C4" s="9" t="s">
        <v>1083</v>
      </c>
    </row>
    <row r="5" spans="1:3" x14ac:dyDescent="0.35">
      <c r="A5" s="9">
        <v>1998</v>
      </c>
      <c r="B5">
        <v>1736.2370000000001</v>
      </c>
      <c r="C5" s="9" t="s">
        <v>1083</v>
      </c>
    </row>
    <row r="6" spans="1:3" x14ac:dyDescent="0.35">
      <c r="A6" s="9">
        <v>1999</v>
      </c>
      <c r="B6">
        <v>1819.2739999999999</v>
      </c>
      <c r="C6" s="9" t="s">
        <v>1083</v>
      </c>
    </row>
    <row r="7" spans="1:3" x14ac:dyDescent="0.35">
      <c r="A7" s="9">
        <v>2000</v>
      </c>
      <c r="B7">
        <v>2102.587</v>
      </c>
      <c r="C7" s="9" t="s">
        <v>1083</v>
      </c>
    </row>
    <row r="8" spans="1:3" x14ac:dyDescent="0.35">
      <c r="A8" s="9">
        <v>2001</v>
      </c>
      <c r="B8">
        <v>2163.8069999999998</v>
      </c>
      <c r="C8" s="9" t="s">
        <v>1083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6E4B-7B4D-4E1A-9FC9-A3E752E9344B}">
  <dimension ref="A1:C23"/>
  <sheetViews>
    <sheetView workbookViewId="0">
      <selection activeCell="F13" sqref="F13"/>
    </sheetView>
  </sheetViews>
  <sheetFormatPr defaultRowHeight="14.5" x14ac:dyDescent="0.35"/>
  <cols>
    <col min="1" max="1" width="19.6328125" bestFit="1" customWidth="1"/>
    <col min="2" max="2" width="13.08984375" bestFit="1" customWidth="1"/>
    <col min="3" max="3" width="31.6328125" bestFit="1" customWidth="1"/>
  </cols>
  <sheetData>
    <row r="1" spans="1:3" x14ac:dyDescent="0.35">
      <c r="A1" t="s">
        <v>1080</v>
      </c>
      <c r="B1" t="s">
        <v>1081</v>
      </c>
      <c r="C1" t="s">
        <v>1082</v>
      </c>
    </row>
    <row r="2" spans="1:3" x14ac:dyDescent="0.35">
      <c r="A2" s="9">
        <v>1999</v>
      </c>
      <c r="B2">
        <v>1.0657799999999999</v>
      </c>
      <c r="C2" s="9" t="s">
        <v>1084</v>
      </c>
    </row>
    <row r="3" spans="1:3" x14ac:dyDescent="0.35">
      <c r="A3" s="9">
        <v>2000</v>
      </c>
      <c r="B3">
        <v>0.92361300000000002</v>
      </c>
      <c r="C3" s="9" t="s">
        <v>1084</v>
      </c>
    </row>
    <row r="4" spans="1:3" x14ac:dyDescent="0.35">
      <c r="A4" s="9">
        <v>2001</v>
      </c>
      <c r="B4">
        <v>0.89563000000000004</v>
      </c>
      <c r="C4" s="9" t="s">
        <v>1084</v>
      </c>
    </row>
    <row r="5" spans="1:3" x14ac:dyDescent="0.35">
      <c r="A5" s="9">
        <v>2002</v>
      </c>
      <c r="B5">
        <v>0.94557400000000003</v>
      </c>
      <c r="C5" s="9" t="s">
        <v>1084</v>
      </c>
    </row>
    <row r="6" spans="1:3" x14ac:dyDescent="0.35">
      <c r="A6" s="9">
        <v>2003</v>
      </c>
      <c r="B6">
        <v>1.1311599999999999</v>
      </c>
      <c r="C6" s="9" t="s">
        <v>1084</v>
      </c>
    </row>
    <row r="7" spans="1:3" x14ac:dyDescent="0.35">
      <c r="A7" s="9">
        <v>2004</v>
      </c>
      <c r="B7">
        <v>1.2439</v>
      </c>
      <c r="C7" s="9" t="s">
        <v>1084</v>
      </c>
    </row>
    <row r="8" spans="1:3" x14ac:dyDescent="0.35">
      <c r="A8" s="9">
        <v>2005</v>
      </c>
      <c r="B8">
        <v>1.2440899999999999</v>
      </c>
      <c r="C8" s="9" t="s">
        <v>1084</v>
      </c>
    </row>
    <row r="9" spans="1:3" x14ac:dyDescent="0.35">
      <c r="A9" s="9">
        <v>2006</v>
      </c>
      <c r="B9">
        <v>1.2556</v>
      </c>
      <c r="C9" s="9" t="s">
        <v>1084</v>
      </c>
    </row>
    <row r="10" spans="1:3" x14ac:dyDescent="0.35">
      <c r="A10" s="9">
        <v>2007</v>
      </c>
      <c r="B10">
        <v>1.3704799999999999</v>
      </c>
      <c r="C10" s="9" t="s">
        <v>1084</v>
      </c>
    </row>
    <row r="11" spans="1:3" x14ac:dyDescent="0.35">
      <c r="A11" s="9">
        <v>2008</v>
      </c>
      <c r="B11">
        <v>1.4707600000000001</v>
      </c>
      <c r="C11" s="9" t="s">
        <v>1084</v>
      </c>
    </row>
    <row r="12" spans="1:3" x14ac:dyDescent="0.35">
      <c r="A12" s="9">
        <v>2009</v>
      </c>
      <c r="B12">
        <v>1.3947799999999999</v>
      </c>
      <c r="C12" s="9" t="s">
        <v>1084</v>
      </c>
    </row>
    <row r="13" spans="1:3" x14ac:dyDescent="0.35">
      <c r="A13" s="9">
        <v>2010</v>
      </c>
      <c r="B13">
        <v>1.32572</v>
      </c>
      <c r="C13" s="9" t="s">
        <v>1084</v>
      </c>
    </row>
    <row r="14" spans="1:3" x14ac:dyDescent="0.35">
      <c r="A14" s="9">
        <v>2011</v>
      </c>
      <c r="B14">
        <v>1.3919600000000001</v>
      </c>
      <c r="C14" s="9" t="s">
        <v>1084</v>
      </c>
    </row>
    <row r="15" spans="1:3" x14ac:dyDescent="0.35">
      <c r="A15" s="9">
        <v>2012</v>
      </c>
      <c r="B15">
        <v>1.2847900000000001</v>
      </c>
      <c r="C15" s="9" t="s">
        <v>1084</v>
      </c>
    </row>
    <row r="16" spans="1:3" x14ac:dyDescent="0.35">
      <c r="A16" s="9">
        <v>2013</v>
      </c>
      <c r="B16">
        <v>1.32812</v>
      </c>
      <c r="C16" s="9" t="s">
        <v>1084</v>
      </c>
    </row>
    <row r="17" spans="1:3" x14ac:dyDescent="0.35">
      <c r="A17" s="9">
        <v>2014</v>
      </c>
      <c r="B17">
        <v>1.3285</v>
      </c>
      <c r="C17" s="9" t="s">
        <v>1084</v>
      </c>
    </row>
    <row r="18" spans="1:3" x14ac:dyDescent="0.35">
      <c r="A18" s="9">
        <v>2015</v>
      </c>
      <c r="B18">
        <v>1.10951</v>
      </c>
      <c r="C18" s="9" t="s">
        <v>1084</v>
      </c>
    </row>
    <row r="19" spans="1:3" x14ac:dyDescent="0.35">
      <c r="A19" s="9">
        <v>2016</v>
      </c>
      <c r="B19">
        <v>1.1069</v>
      </c>
      <c r="C19" s="9" t="s">
        <v>1084</v>
      </c>
    </row>
    <row r="20" spans="1:3" x14ac:dyDescent="0.35">
      <c r="A20" s="9">
        <v>2017</v>
      </c>
      <c r="B20">
        <v>1.1296999999999999</v>
      </c>
      <c r="C20" s="9" t="s">
        <v>1084</v>
      </c>
    </row>
    <row r="21" spans="1:3" x14ac:dyDescent="0.35">
      <c r="A21" s="9">
        <v>2018</v>
      </c>
      <c r="B21">
        <v>1.181</v>
      </c>
      <c r="C21" s="9" t="s">
        <v>1084</v>
      </c>
    </row>
    <row r="22" spans="1:3" x14ac:dyDescent="0.35">
      <c r="A22" s="9">
        <v>2019</v>
      </c>
      <c r="B22">
        <v>1.1194999999999999</v>
      </c>
      <c r="C22" s="9" t="s">
        <v>1084</v>
      </c>
    </row>
    <row r="23" spans="1:3" x14ac:dyDescent="0.35">
      <c r="A23" s="9">
        <v>2020</v>
      </c>
      <c r="B23">
        <v>1.1422000000000001</v>
      </c>
      <c r="C23" s="9" t="s">
        <v>1084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0FFB-9AB8-4582-85F6-8969523B8711}">
  <dimension ref="A1"/>
  <sheetViews>
    <sheetView workbookViewId="0">
      <selection activeCell="Q8" sqref="Q8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BDDD-ADBA-41D3-B534-6FE7A895ED8E}">
  <dimension ref="A1:O81"/>
  <sheetViews>
    <sheetView workbookViewId="0">
      <selection activeCell="A2" sqref="A2:O2"/>
    </sheetView>
  </sheetViews>
  <sheetFormatPr defaultRowHeight="12.5" x14ac:dyDescent="0.25"/>
  <cols>
    <col min="1" max="16384" width="8.7265625" style="4"/>
  </cols>
  <sheetData>
    <row r="1" spans="1:15" ht="13" x14ac:dyDescent="0.3">
      <c r="A1" s="10" t="s">
        <v>1043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" x14ac:dyDescent="0.3">
      <c r="A2" s="10" t="s">
        <v>1042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13" x14ac:dyDescent="0.3">
      <c r="A4" s="12" t="s">
        <v>1057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8"/>
    </row>
    <row r="5" spans="1:15" ht="13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3" x14ac:dyDescent="0.3">
      <c r="A6" s="5" t="s">
        <v>1040</v>
      </c>
      <c r="B6" s="5" t="s">
        <v>1045</v>
      </c>
      <c r="C6" s="5" t="s">
        <v>1046</v>
      </c>
      <c r="D6" s="5" t="s">
        <v>1047</v>
      </c>
      <c r="E6" s="5" t="s">
        <v>1048</v>
      </c>
      <c r="F6" s="5" t="s">
        <v>1049</v>
      </c>
      <c r="G6" s="5" t="s">
        <v>1050</v>
      </c>
      <c r="H6" s="5" t="s">
        <v>1051</v>
      </c>
      <c r="I6" s="5" t="s">
        <v>1052</v>
      </c>
      <c r="J6" s="5" t="s">
        <v>1053</v>
      </c>
      <c r="K6" s="5" t="s">
        <v>1054</v>
      </c>
      <c r="L6" s="5" t="s">
        <v>1055</v>
      </c>
      <c r="M6" s="5" t="s">
        <v>1056</v>
      </c>
      <c r="N6" s="5" t="s">
        <v>1041</v>
      </c>
      <c r="O6" s="5" t="s">
        <v>1040</v>
      </c>
    </row>
    <row r="7" spans="1:15" ht="13" x14ac:dyDescent="0.3">
      <c r="A7" s="5">
        <f>+VALUE(O7)</f>
        <v>1947</v>
      </c>
      <c r="B7" s="7">
        <v>50.530999999999999</v>
      </c>
      <c r="C7" s="7">
        <v>49.478000000000002</v>
      </c>
      <c r="D7" s="7">
        <v>48.101999999999997</v>
      </c>
      <c r="E7" s="7">
        <v>44.15</v>
      </c>
      <c r="F7" s="7">
        <v>42.079000000000001</v>
      </c>
      <c r="G7" s="7">
        <v>39.506999999999998</v>
      </c>
      <c r="H7" s="7">
        <v>38.274000000000001</v>
      </c>
      <c r="I7" s="7">
        <v>36.28</v>
      </c>
      <c r="J7" s="7">
        <v>34.497</v>
      </c>
      <c r="K7" s="7">
        <v>34.593000000000004</v>
      </c>
      <c r="L7" s="7">
        <v>36.17</v>
      </c>
      <c r="M7" s="7">
        <v>37.311999999999998</v>
      </c>
      <c r="N7" s="7">
        <v>40.195</v>
      </c>
      <c r="O7" s="5" t="s">
        <v>1039</v>
      </c>
    </row>
    <row r="8" spans="1:15" ht="13" x14ac:dyDescent="0.3">
      <c r="A8" s="5">
        <f t="shared" ref="A8:A71" si="0">+VALUE(O8)</f>
        <v>1948</v>
      </c>
      <c r="B8" s="7">
        <v>37.978999999999999</v>
      </c>
      <c r="C8" s="7">
        <v>38.387</v>
      </c>
      <c r="D8" s="7">
        <v>37.386000000000003</v>
      </c>
      <c r="E8" s="7">
        <v>37.247999999999998</v>
      </c>
      <c r="F8" s="7">
        <v>37.731999999999999</v>
      </c>
      <c r="G8" s="7">
        <v>38.033999999999999</v>
      </c>
      <c r="H8" s="7">
        <v>39.966999999999999</v>
      </c>
      <c r="I8" s="7">
        <v>38.375</v>
      </c>
      <c r="J8" s="7">
        <v>37.456000000000003</v>
      </c>
      <c r="K8" s="7">
        <v>38.012</v>
      </c>
      <c r="L8" s="7">
        <v>37.759</v>
      </c>
      <c r="M8" s="7">
        <v>37.402999999999999</v>
      </c>
      <c r="N8" s="7">
        <v>37.963000000000001</v>
      </c>
      <c r="O8" s="5" t="s">
        <v>1038</v>
      </c>
    </row>
    <row r="9" spans="1:15" ht="13" x14ac:dyDescent="0.3">
      <c r="A9" s="5">
        <f t="shared" si="0"/>
        <v>1949</v>
      </c>
      <c r="B9" s="7">
        <v>36.89</v>
      </c>
      <c r="C9" s="7">
        <v>37.088999999999999</v>
      </c>
      <c r="D9" s="7">
        <v>36.927</v>
      </c>
      <c r="E9" s="7">
        <v>36.401000000000003</v>
      </c>
      <c r="F9" s="7">
        <v>36.436999999999998</v>
      </c>
      <c r="G9" s="7">
        <v>36.853999999999999</v>
      </c>
      <c r="H9" s="7">
        <v>37.906999999999996</v>
      </c>
      <c r="I9" s="7">
        <v>37.456000000000003</v>
      </c>
      <c r="J9" s="7">
        <v>37.64</v>
      </c>
      <c r="K9" s="7">
        <v>38.488</v>
      </c>
      <c r="L9" s="7">
        <v>38.392000000000003</v>
      </c>
      <c r="M9" s="7">
        <v>38.688000000000002</v>
      </c>
      <c r="N9" s="7">
        <v>37.412999999999997</v>
      </c>
      <c r="O9" s="5" t="s">
        <v>1037</v>
      </c>
    </row>
    <row r="10" spans="1:15" ht="13" x14ac:dyDescent="0.3">
      <c r="A10" s="5">
        <f t="shared" si="0"/>
        <v>1950</v>
      </c>
      <c r="B10" s="7">
        <v>38.838000000000001</v>
      </c>
      <c r="C10" s="7">
        <v>38.74</v>
      </c>
      <c r="D10" s="7">
        <v>39.276000000000003</v>
      </c>
      <c r="E10" s="7">
        <v>38.700000000000003</v>
      </c>
      <c r="F10" s="7">
        <v>38.637</v>
      </c>
      <c r="G10" s="7">
        <v>38.128999999999998</v>
      </c>
      <c r="H10" s="7">
        <v>38.122999999999998</v>
      </c>
      <c r="I10" s="7">
        <v>37.462000000000003</v>
      </c>
      <c r="J10" s="7">
        <v>36.728999999999999</v>
      </c>
      <c r="K10" s="7">
        <v>37.179000000000002</v>
      </c>
      <c r="L10" s="7">
        <v>36.802</v>
      </c>
      <c r="M10" s="7">
        <v>36.713999999999999</v>
      </c>
      <c r="N10" s="7">
        <v>37.923999999999999</v>
      </c>
      <c r="O10" s="5" t="s">
        <v>1036</v>
      </c>
    </row>
    <row r="11" spans="1:15" ht="13" x14ac:dyDescent="0.3">
      <c r="A11" s="5">
        <f t="shared" si="0"/>
        <v>1951</v>
      </c>
      <c r="B11" s="7">
        <v>36.200000000000003</v>
      </c>
      <c r="C11" s="7">
        <v>35.564</v>
      </c>
      <c r="D11" s="7">
        <v>35.371000000000002</v>
      </c>
      <c r="E11" s="7">
        <v>34.588999999999999</v>
      </c>
      <c r="F11" s="7">
        <v>34.546999999999997</v>
      </c>
      <c r="G11" s="7">
        <v>34.091999999999999</v>
      </c>
      <c r="H11" s="7">
        <v>34.104999999999997</v>
      </c>
      <c r="I11" s="7">
        <v>34.225999999999999</v>
      </c>
      <c r="J11" s="7">
        <v>34.238999999999997</v>
      </c>
      <c r="K11" s="7">
        <v>34.145000000000003</v>
      </c>
      <c r="L11" s="7">
        <v>33.936999999999998</v>
      </c>
      <c r="M11" s="7">
        <v>33.954999999999998</v>
      </c>
      <c r="N11" s="7">
        <v>34.566000000000003</v>
      </c>
      <c r="O11" s="5" t="s">
        <v>1035</v>
      </c>
    </row>
    <row r="12" spans="1:15" ht="13" x14ac:dyDescent="0.3">
      <c r="A12" s="5">
        <f t="shared" si="0"/>
        <v>1952</v>
      </c>
      <c r="B12" s="7">
        <v>34.061</v>
      </c>
      <c r="C12" s="7">
        <v>33.686999999999998</v>
      </c>
      <c r="D12" s="7">
        <v>33.588000000000001</v>
      </c>
      <c r="E12" s="7">
        <v>33.429000000000002</v>
      </c>
      <c r="F12" s="7">
        <v>33.301000000000002</v>
      </c>
      <c r="G12" s="7">
        <v>33.081000000000003</v>
      </c>
      <c r="H12" s="7">
        <v>33.002000000000002</v>
      </c>
      <c r="I12" s="7">
        <v>32.984999999999999</v>
      </c>
      <c r="J12" s="7">
        <v>32.749000000000002</v>
      </c>
      <c r="K12" s="7">
        <v>32.688000000000002</v>
      </c>
      <c r="L12" s="7">
        <v>32.646999999999998</v>
      </c>
      <c r="M12" s="7">
        <v>32.770000000000003</v>
      </c>
      <c r="N12" s="7">
        <v>33.156999999999996</v>
      </c>
      <c r="O12" s="5" t="s">
        <v>1034</v>
      </c>
    </row>
    <row r="13" spans="1:15" ht="13" x14ac:dyDescent="0.3">
      <c r="A13" s="5">
        <f t="shared" si="0"/>
        <v>1953</v>
      </c>
      <c r="B13" s="7">
        <v>32.819000000000003</v>
      </c>
      <c r="C13" s="7">
        <v>32.758000000000003</v>
      </c>
      <c r="D13" s="7">
        <v>32.762</v>
      </c>
      <c r="E13" s="7">
        <v>32.444000000000003</v>
      </c>
      <c r="F13" s="7">
        <v>32.252000000000002</v>
      </c>
      <c r="G13" s="7">
        <v>32.161000000000001</v>
      </c>
      <c r="H13" s="7">
        <v>32.646999999999998</v>
      </c>
      <c r="I13" s="7">
        <v>32.741</v>
      </c>
      <c r="J13" s="7">
        <v>32.594000000000001</v>
      </c>
      <c r="K13" s="7">
        <v>32.469000000000001</v>
      </c>
      <c r="L13" s="7">
        <v>32.311999999999998</v>
      </c>
      <c r="M13" s="7">
        <v>32.387999999999998</v>
      </c>
      <c r="N13" s="7">
        <v>32.524999999999999</v>
      </c>
      <c r="O13" s="5" t="s">
        <v>1033</v>
      </c>
    </row>
    <row r="14" spans="1:15" ht="13" x14ac:dyDescent="0.3">
      <c r="A14" s="5">
        <f t="shared" si="0"/>
        <v>1954</v>
      </c>
      <c r="B14" s="7">
        <v>32.344000000000001</v>
      </c>
      <c r="C14" s="7">
        <v>32.207999999999998</v>
      </c>
      <c r="D14" s="7">
        <v>32.304000000000002</v>
      </c>
      <c r="E14" s="7">
        <v>32.100999999999999</v>
      </c>
      <c r="F14" s="7">
        <v>31.696000000000002</v>
      </c>
      <c r="G14" s="7">
        <v>31.437000000000001</v>
      </c>
      <c r="H14" s="7">
        <v>31.324000000000002</v>
      </c>
      <c r="I14" s="7">
        <v>31.353999999999999</v>
      </c>
      <c r="J14" s="7">
        <v>31.399000000000001</v>
      </c>
      <c r="K14" s="7">
        <v>31.452000000000002</v>
      </c>
      <c r="L14" s="7">
        <v>31.309000000000001</v>
      </c>
      <c r="M14" s="7">
        <v>31.263999999999999</v>
      </c>
      <c r="N14" s="7">
        <v>31.672999999999998</v>
      </c>
      <c r="O14" s="5" t="s">
        <v>1032</v>
      </c>
    </row>
    <row r="15" spans="1:15" ht="13" x14ac:dyDescent="0.3">
      <c r="A15" s="5">
        <f t="shared" si="0"/>
        <v>1955</v>
      </c>
      <c r="B15" s="7">
        <v>31.274999999999999</v>
      </c>
      <c r="C15" s="7">
        <v>31.346</v>
      </c>
      <c r="D15" s="7">
        <v>31.274999999999999</v>
      </c>
      <c r="E15" s="7">
        <v>31.018000000000001</v>
      </c>
      <c r="F15" s="7">
        <v>30.736999999999998</v>
      </c>
      <c r="G15" s="7">
        <v>30.532</v>
      </c>
      <c r="H15" s="7">
        <v>30.643999999999998</v>
      </c>
      <c r="I15" s="7">
        <v>30.593</v>
      </c>
      <c r="J15" s="7">
        <v>30.687000000000001</v>
      </c>
      <c r="K15" s="7">
        <v>30.693999999999999</v>
      </c>
      <c r="L15" s="7">
        <v>30.565000000000001</v>
      </c>
      <c r="M15" s="7">
        <v>30.361999999999998</v>
      </c>
      <c r="N15" s="7">
        <v>30.81</v>
      </c>
      <c r="O15" s="5" t="s">
        <v>1031</v>
      </c>
    </row>
    <row r="16" spans="1:15" ht="13" x14ac:dyDescent="0.3">
      <c r="A16" s="5">
        <f t="shared" si="0"/>
        <v>1956</v>
      </c>
      <c r="B16" s="7">
        <v>30.152000000000001</v>
      </c>
      <c r="C16" s="7">
        <v>29.753</v>
      </c>
      <c r="D16" s="7">
        <v>29.405000000000001</v>
      </c>
      <c r="E16" s="7">
        <v>29.227</v>
      </c>
      <c r="F16" s="7">
        <v>29.074000000000002</v>
      </c>
      <c r="G16" s="7">
        <v>29.193999999999999</v>
      </c>
      <c r="H16" s="7">
        <v>29.26</v>
      </c>
      <c r="I16" s="7">
        <v>29.247</v>
      </c>
      <c r="J16" s="7">
        <v>29.167999999999999</v>
      </c>
      <c r="K16" s="7">
        <v>29.329000000000001</v>
      </c>
      <c r="L16" s="7">
        <v>29.295999999999999</v>
      </c>
      <c r="M16" s="7">
        <v>29.138999999999999</v>
      </c>
      <c r="N16" s="7">
        <v>29.349</v>
      </c>
      <c r="O16" s="5" t="s">
        <v>1030</v>
      </c>
    </row>
    <row r="17" spans="1:15" ht="13" x14ac:dyDescent="0.3">
      <c r="A17" s="5">
        <f t="shared" si="0"/>
        <v>1957</v>
      </c>
      <c r="B17" s="7">
        <v>28.856000000000002</v>
      </c>
      <c r="C17" s="7">
        <v>29.029</v>
      </c>
      <c r="D17" s="7">
        <v>29.172000000000001</v>
      </c>
      <c r="E17" s="7">
        <v>29.190999999999999</v>
      </c>
      <c r="F17" s="7">
        <v>29.087</v>
      </c>
      <c r="G17" s="7">
        <v>29.029</v>
      </c>
      <c r="H17" s="7">
        <v>28.853000000000002</v>
      </c>
      <c r="I17" s="7">
        <v>28.827000000000002</v>
      </c>
      <c r="J17" s="7">
        <v>28.693999999999999</v>
      </c>
      <c r="K17" s="7">
        <v>28.463000000000001</v>
      </c>
      <c r="L17" s="7">
        <v>28.262</v>
      </c>
      <c r="M17" s="7">
        <v>28.100999999999999</v>
      </c>
      <c r="N17" s="7">
        <v>28.792000000000002</v>
      </c>
      <c r="O17" s="5" t="s">
        <v>1029</v>
      </c>
    </row>
    <row r="18" spans="1:15" ht="13" x14ac:dyDescent="0.3">
      <c r="A18" s="5">
        <f t="shared" si="0"/>
        <v>1958</v>
      </c>
      <c r="B18" s="7">
        <v>27.82</v>
      </c>
      <c r="C18" s="7">
        <v>27.936</v>
      </c>
      <c r="D18" s="7">
        <v>27.896999999999998</v>
      </c>
      <c r="E18" s="7">
        <v>27.463000000000001</v>
      </c>
      <c r="F18" s="7">
        <v>27.18</v>
      </c>
      <c r="G18" s="7">
        <v>26.997</v>
      </c>
      <c r="H18" s="7">
        <v>27.064</v>
      </c>
      <c r="I18" s="7">
        <v>27.187999999999999</v>
      </c>
      <c r="J18" s="7">
        <v>27.276</v>
      </c>
      <c r="K18" s="7">
        <v>27.541</v>
      </c>
      <c r="L18" s="7">
        <v>27.64</v>
      </c>
      <c r="M18" s="7">
        <v>27.777999999999999</v>
      </c>
      <c r="N18" s="7">
        <v>27.477</v>
      </c>
      <c r="O18" s="5" t="s">
        <v>1028</v>
      </c>
    </row>
    <row r="19" spans="1:15" ht="13" x14ac:dyDescent="0.3">
      <c r="A19" s="5">
        <f t="shared" si="0"/>
        <v>1959</v>
      </c>
      <c r="B19" s="7">
        <v>27.669</v>
      </c>
      <c r="C19" s="7">
        <v>27.748999999999999</v>
      </c>
      <c r="D19" s="7">
        <v>27.826000000000001</v>
      </c>
      <c r="E19" s="7">
        <v>27.774999999999999</v>
      </c>
      <c r="F19" s="7">
        <v>27.699000000000002</v>
      </c>
      <c r="G19" s="7">
        <v>27.704999999999998</v>
      </c>
      <c r="H19" s="7">
        <v>27.736999999999998</v>
      </c>
      <c r="I19" s="7">
        <v>27.696000000000002</v>
      </c>
      <c r="J19" s="7">
        <v>27.561</v>
      </c>
      <c r="K19" s="7">
        <v>27.379000000000001</v>
      </c>
      <c r="L19" s="7">
        <v>27.207999999999998</v>
      </c>
      <c r="M19" s="7">
        <v>27.123000000000001</v>
      </c>
      <c r="N19" s="7">
        <v>27.591000000000001</v>
      </c>
      <c r="O19" s="5" t="s">
        <v>1027</v>
      </c>
    </row>
    <row r="20" spans="1:15" ht="13" x14ac:dyDescent="0.3">
      <c r="A20" s="5">
        <f t="shared" si="0"/>
        <v>1960</v>
      </c>
      <c r="B20" s="7">
        <v>26.908000000000001</v>
      </c>
      <c r="C20" s="7">
        <v>27.016999999999999</v>
      </c>
      <c r="D20" s="7">
        <v>27.114999999999998</v>
      </c>
      <c r="E20" s="7">
        <v>27.067</v>
      </c>
      <c r="F20" s="7">
        <v>26.952999999999999</v>
      </c>
      <c r="G20" s="7">
        <v>26.847000000000001</v>
      </c>
      <c r="H20" s="7">
        <v>26.776</v>
      </c>
      <c r="I20" s="7">
        <v>26.82</v>
      </c>
      <c r="J20" s="7">
        <v>26.841999999999999</v>
      </c>
      <c r="K20" s="7">
        <v>26.834</v>
      </c>
      <c r="L20" s="7">
        <v>26.71</v>
      </c>
      <c r="M20" s="7">
        <v>26.638999999999999</v>
      </c>
      <c r="N20" s="7">
        <v>26.878</v>
      </c>
      <c r="O20" s="5" t="s">
        <v>1026</v>
      </c>
    </row>
    <row r="21" spans="1:15" ht="13" x14ac:dyDescent="0.3">
      <c r="A21" s="5">
        <f t="shared" si="0"/>
        <v>1961</v>
      </c>
      <c r="B21" s="7">
        <v>26.428999999999998</v>
      </c>
      <c r="C21" s="7">
        <v>26.416</v>
      </c>
      <c r="D21" s="7">
        <v>26.4</v>
      </c>
      <c r="E21" s="7">
        <v>26.24</v>
      </c>
      <c r="F21" s="7">
        <v>26.148</v>
      </c>
      <c r="G21" s="7">
        <v>26.106999999999999</v>
      </c>
      <c r="H21" s="7">
        <v>26.138000000000002</v>
      </c>
      <c r="I21" s="7">
        <v>26.088000000000001</v>
      </c>
      <c r="J21" s="7">
        <v>26.01</v>
      </c>
      <c r="K21" s="7">
        <v>25.972000000000001</v>
      </c>
      <c r="L21" s="7">
        <v>25.777000000000001</v>
      </c>
      <c r="M21" s="7">
        <v>25.658000000000001</v>
      </c>
      <c r="N21" s="7">
        <v>26.114000000000001</v>
      </c>
      <c r="O21" s="5" t="s">
        <v>1025</v>
      </c>
    </row>
    <row r="22" spans="1:15" ht="13" x14ac:dyDescent="0.3">
      <c r="A22" s="5">
        <f t="shared" si="0"/>
        <v>1962</v>
      </c>
      <c r="B22" s="7">
        <v>25.428000000000001</v>
      </c>
      <c r="C22" s="7">
        <v>25.402999999999999</v>
      </c>
      <c r="D22" s="7">
        <v>25.256</v>
      </c>
      <c r="E22" s="7">
        <v>24.942</v>
      </c>
      <c r="F22" s="7">
        <v>24.942</v>
      </c>
      <c r="G22" s="7">
        <v>24.824000000000002</v>
      </c>
      <c r="H22" s="7">
        <v>24.73</v>
      </c>
      <c r="I22" s="7">
        <v>24.777000000000001</v>
      </c>
      <c r="J22" s="7">
        <v>24.66</v>
      </c>
      <c r="K22" s="7">
        <v>24.567</v>
      </c>
      <c r="L22" s="7">
        <v>24.475000000000001</v>
      </c>
      <c r="M22" s="7">
        <v>24.225000000000001</v>
      </c>
      <c r="N22" s="7">
        <v>24.847000000000001</v>
      </c>
      <c r="O22" s="5" t="s">
        <v>1024</v>
      </c>
    </row>
    <row r="23" spans="1:15" ht="13" x14ac:dyDescent="0.3">
      <c r="A23" s="5">
        <f t="shared" si="0"/>
        <v>1963</v>
      </c>
      <c r="B23" s="7">
        <v>23.827000000000002</v>
      </c>
      <c r="C23" s="7">
        <v>23.4</v>
      </c>
      <c r="D23" s="7">
        <v>23.295999999999999</v>
      </c>
      <c r="E23" s="7">
        <v>23.172000000000001</v>
      </c>
      <c r="F23" s="7">
        <v>23.172000000000001</v>
      </c>
      <c r="G23" s="7">
        <v>23.172000000000001</v>
      </c>
      <c r="H23" s="7">
        <v>23.192</v>
      </c>
      <c r="I23" s="7">
        <v>23.151</v>
      </c>
      <c r="J23" s="7">
        <v>22.928000000000001</v>
      </c>
      <c r="K23" s="7">
        <v>22.707999999999998</v>
      </c>
      <c r="L23" s="7">
        <v>22.707999999999998</v>
      </c>
      <c r="M23" s="7">
        <v>22.571000000000002</v>
      </c>
      <c r="N23" s="7">
        <v>23.11</v>
      </c>
      <c r="O23" s="5" t="s">
        <v>1023</v>
      </c>
    </row>
    <row r="24" spans="1:15" ht="13" x14ac:dyDescent="0.3">
      <c r="A24" s="5">
        <f t="shared" si="0"/>
        <v>1964</v>
      </c>
      <c r="B24" s="7">
        <v>22.358000000000001</v>
      </c>
      <c r="C24" s="7">
        <v>22.300999999999998</v>
      </c>
      <c r="D24" s="7">
        <v>22.206</v>
      </c>
      <c r="E24" s="7">
        <v>22.111999999999998</v>
      </c>
      <c r="F24" s="7">
        <v>22.018999999999998</v>
      </c>
      <c r="G24" s="7">
        <v>21.817</v>
      </c>
      <c r="H24" s="7">
        <v>21.69</v>
      </c>
      <c r="I24" s="7">
        <v>21.654</v>
      </c>
      <c r="J24" s="7">
        <v>21.564</v>
      </c>
      <c r="K24" s="7">
        <v>21.44</v>
      </c>
      <c r="L24" s="7">
        <v>21.353000000000002</v>
      </c>
      <c r="M24" s="7">
        <v>21.265999999999998</v>
      </c>
      <c r="N24" s="7">
        <v>21.817</v>
      </c>
      <c r="O24" s="5" t="s">
        <v>1022</v>
      </c>
    </row>
    <row r="25" spans="1:15" ht="13" x14ac:dyDescent="0.3">
      <c r="A25" s="5">
        <f t="shared" si="0"/>
        <v>1965</v>
      </c>
      <c r="B25" s="7">
        <v>21.161999999999999</v>
      </c>
      <c r="C25" s="7">
        <v>21.128</v>
      </c>
      <c r="D25" s="7">
        <v>21.077000000000002</v>
      </c>
      <c r="E25" s="7">
        <v>21.026</v>
      </c>
      <c r="F25" s="7">
        <v>20.959</v>
      </c>
      <c r="G25" s="7">
        <v>20.908000000000001</v>
      </c>
      <c r="H25" s="7">
        <v>20.841999999999999</v>
      </c>
      <c r="I25" s="7">
        <v>20.824999999999999</v>
      </c>
      <c r="J25" s="7">
        <v>20.792000000000002</v>
      </c>
      <c r="K25" s="7">
        <v>20.774999999999999</v>
      </c>
      <c r="L25" s="7">
        <v>20.759</v>
      </c>
      <c r="M25" s="7">
        <v>20.677</v>
      </c>
      <c r="N25" s="7">
        <v>20.908000000000001</v>
      </c>
      <c r="O25" s="5" t="s">
        <v>1021</v>
      </c>
    </row>
    <row r="26" spans="1:15" ht="13" x14ac:dyDescent="0.3">
      <c r="A26" s="5">
        <f t="shared" si="0"/>
        <v>1966</v>
      </c>
      <c r="B26" s="7">
        <v>20.611000000000001</v>
      </c>
      <c r="C26" s="7">
        <v>20.611000000000001</v>
      </c>
      <c r="D26" s="7">
        <v>20.594999999999999</v>
      </c>
      <c r="E26" s="7">
        <v>20.53</v>
      </c>
      <c r="F26" s="7">
        <v>20.481999999999999</v>
      </c>
      <c r="G26" s="7">
        <v>20.498000000000001</v>
      </c>
      <c r="H26" s="7">
        <v>20.481999999999999</v>
      </c>
      <c r="I26" s="7">
        <v>20.498000000000001</v>
      </c>
      <c r="J26" s="7">
        <v>20.498000000000001</v>
      </c>
      <c r="K26" s="7">
        <v>20.434000000000001</v>
      </c>
      <c r="L26" s="7">
        <v>20.37</v>
      </c>
      <c r="M26" s="7">
        <v>20.306999999999999</v>
      </c>
      <c r="N26" s="7">
        <v>20.498000000000001</v>
      </c>
      <c r="O26" s="5" t="s">
        <v>1020</v>
      </c>
    </row>
    <row r="27" spans="1:15" ht="13" x14ac:dyDescent="0.3">
      <c r="A27" s="5">
        <f t="shared" si="0"/>
        <v>1967</v>
      </c>
      <c r="B27" s="7">
        <v>20.254999999999999</v>
      </c>
      <c r="C27" s="7">
        <v>20.274999999999999</v>
      </c>
      <c r="D27" s="7">
        <v>20.234999999999999</v>
      </c>
      <c r="E27" s="7">
        <v>20.195</v>
      </c>
      <c r="F27" s="7">
        <v>20.155000000000001</v>
      </c>
      <c r="G27" s="7">
        <v>20.116</v>
      </c>
      <c r="H27" s="7">
        <v>20.076000000000001</v>
      </c>
      <c r="I27" s="7">
        <v>20.036999999999999</v>
      </c>
      <c r="J27" s="7">
        <v>19.959</v>
      </c>
      <c r="K27" s="7">
        <v>19.978999999999999</v>
      </c>
      <c r="L27" s="7">
        <v>19.978999999999999</v>
      </c>
      <c r="M27" s="7">
        <v>19.978999999999999</v>
      </c>
      <c r="N27" s="7">
        <v>20.096</v>
      </c>
      <c r="O27" s="5" t="s">
        <v>1019</v>
      </c>
    </row>
    <row r="28" spans="1:15" ht="13" x14ac:dyDescent="0.3">
      <c r="A28" s="5">
        <f t="shared" si="0"/>
        <v>1968</v>
      </c>
      <c r="B28" s="7">
        <v>19.901</v>
      </c>
      <c r="C28" s="7">
        <v>19.920000000000002</v>
      </c>
      <c r="D28" s="7">
        <v>19.901</v>
      </c>
      <c r="E28" s="7">
        <v>19.861999999999998</v>
      </c>
      <c r="F28" s="7">
        <v>19.843</v>
      </c>
      <c r="G28" s="7">
        <v>19.861999999999998</v>
      </c>
      <c r="H28" s="7">
        <v>19.882000000000001</v>
      </c>
      <c r="I28" s="7">
        <v>19.861999999999998</v>
      </c>
      <c r="J28" s="7">
        <v>19.824000000000002</v>
      </c>
      <c r="K28" s="7">
        <v>19.805</v>
      </c>
      <c r="L28" s="7">
        <v>19.786000000000001</v>
      </c>
      <c r="M28" s="7">
        <v>19.71</v>
      </c>
      <c r="N28" s="7">
        <v>19.843</v>
      </c>
      <c r="O28" s="5" t="s">
        <v>1018</v>
      </c>
    </row>
    <row r="29" spans="1:15" ht="13" x14ac:dyDescent="0.3">
      <c r="A29" s="5">
        <f t="shared" si="0"/>
        <v>1969</v>
      </c>
      <c r="B29" s="7">
        <v>19.652999999999999</v>
      </c>
      <c r="C29" s="7">
        <v>19.652999999999999</v>
      </c>
      <c r="D29" s="7">
        <v>19.577999999999999</v>
      </c>
      <c r="E29" s="7">
        <v>19.484999999999999</v>
      </c>
      <c r="F29" s="7">
        <v>19.448</v>
      </c>
      <c r="G29" s="7">
        <v>19.373999999999999</v>
      </c>
      <c r="H29" s="7">
        <v>19.247</v>
      </c>
      <c r="I29" s="7">
        <v>19.193000000000001</v>
      </c>
      <c r="J29" s="7">
        <v>19.138999999999999</v>
      </c>
      <c r="K29" s="7">
        <v>19.05</v>
      </c>
      <c r="L29" s="7">
        <v>18.98</v>
      </c>
      <c r="M29" s="7">
        <v>18.891999999999999</v>
      </c>
      <c r="N29" s="7">
        <v>19.300999999999998</v>
      </c>
      <c r="O29" s="5" t="s">
        <v>1017</v>
      </c>
    </row>
    <row r="30" spans="1:15" ht="13" x14ac:dyDescent="0.3">
      <c r="A30" s="5">
        <f t="shared" si="0"/>
        <v>1970</v>
      </c>
      <c r="B30" s="7">
        <v>18.788</v>
      </c>
      <c r="C30" s="7">
        <v>18.651</v>
      </c>
      <c r="D30" s="7">
        <v>18.600999999999999</v>
      </c>
      <c r="E30" s="7">
        <v>18.516999999999999</v>
      </c>
      <c r="F30" s="7">
        <v>18.45</v>
      </c>
      <c r="G30" s="7">
        <v>18.417000000000002</v>
      </c>
      <c r="H30" s="7">
        <v>18.384</v>
      </c>
      <c r="I30" s="7">
        <v>18.335000000000001</v>
      </c>
      <c r="J30" s="7">
        <v>18.187999999999999</v>
      </c>
      <c r="K30" s="7">
        <v>18.108000000000001</v>
      </c>
      <c r="L30" s="7">
        <v>18.012</v>
      </c>
      <c r="M30" s="7">
        <v>17.933</v>
      </c>
      <c r="N30" s="7">
        <v>18.367000000000001</v>
      </c>
      <c r="O30" s="5" t="s">
        <v>1016</v>
      </c>
    </row>
    <row r="31" spans="1:15" ht="13" x14ac:dyDescent="0.3">
      <c r="A31" s="5">
        <f t="shared" si="0"/>
        <v>1971</v>
      </c>
      <c r="B31" s="7">
        <v>17.867000000000001</v>
      </c>
      <c r="C31" s="7">
        <v>17.815000000000001</v>
      </c>
      <c r="D31" s="7">
        <v>17.728999999999999</v>
      </c>
      <c r="E31" s="7">
        <v>17.678000000000001</v>
      </c>
      <c r="F31" s="7">
        <v>17.576000000000001</v>
      </c>
      <c r="G31" s="7">
        <v>17.526</v>
      </c>
      <c r="H31" s="7">
        <v>17.459</v>
      </c>
      <c r="I31" s="7">
        <v>17.425999999999998</v>
      </c>
      <c r="J31" s="7">
        <v>17.311</v>
      </c>
      <c r="K31" s="7">
        <v>17.23</v>
      </c>
      <c r="L31" s="7">
        <v>17.181999999999999</v>
      </c>
      <c r="M31" s="7">
        <v>17.149999999999999</v>
      </c>
      <c r="N31" s="7">
        <v>17.492999999999999</v>
      </c>
      <c r="O31" s="5" t="s">
        <v>1015</v>
      </c>
    </row>
    <row r="32" spans="1:15" ht="13" x14ac:dyDescent="0.3">
      <c r="A32" s="5">
        <f t="shared" si="0"/>
        <v>1972</v>
      </c>
      <c r="B32" s="7">
        <v>17.053999999999998</v>
      </c>
      <c r="C32" s="7">
        <v>16.96</v>
      </c>
      <c r="D32" s="7">
        <v>16.913</v>
      </c>
      <c r="E32" s="7">
        <v>16.866</v>
      </c>
      <c r="F32" s="7">
        <v>16.759</v>
      </c>
      <c r="G32" s="7">
        <v>16.667000000000002</v>
      </c>
      <c r="H32" s="7">
        <v>16.591999999999999</v>
      </c>
      <c r="I32" s="7">
        <v>16.503</v>
      </c>
      <c r="J32" s="7">
        <v>16.341000000000001</v>
      </c>
      <c r="K32" s="7">
        <v>16.126000000000001</v>
      </c>
      <c r="L32" s="7">
        <v>16.013000000000002</v>
      </c>
      <c r="M32" s="7">
        <v>15.972</v>
      </c>
      <c r="N32" s="7">
        <v>16.562000000000001</v>
      </c>
      <c r="O32" s="5" t="s">
        <v>1014</v>
      </c>
    </row>
    <row r="33" spans="1:15" ht="13" x14ac:dyDescent="0.3">
      <c r="A33" s="5">
        <f t="shared" si="0"/>
        <v>1973</v>
      </c>
      <c r="B33" s="7">
        <v>15.78</v>
      </c>
      <c r="C33" s="7">
        <v>15.632</v>
      </c>
      <c r="D33" s="7">
        <v>15.5</v>
      </c>
      <c r="E33" s="7">
        <v>15.319000000000001</v>
      </c>
      <c r="F33" s="7">
        <v>15.105</v>
      </c>
      <c r="G33" s="7">
        <v>15.006</v>
      </c>
      <c r="H33" s="7">
        <v>14.933</v>
      </c>
      <c r="I33" s="7">
        <v>14.86</v>
      </c>
      <c r="J33" s="7">
        <v>14.789</v>
      </c>
      <c r="K33" s="7">
        <v>14.624000000000001</v>
      </c>
      <c r="L33" s="7">
        <v>14.462</v>
      </c>
      <c r="M33" s="7">
        <v>14.227</v>
      </c>
      <c r="N33" s="7">
        <v>15.006</v>
      </c>
      <c r="O33" s="5" t="s">
        <v>1013</v>
      </c>
    </row>
    <row r="34" spans="1:15" ht="13" x14ac:dyDescent="0.3">
      <c r="A34" s="5">
        <f t="shared" si="0"/>
        <v>1974</v>
      </c>
      <c r="B34" s="7">
        <v>14.042</v>
      </c>
      <c r="C34" s="7">
        <v>13.81</v>
      </c>
      <c r="D34" s="7">
        <v>13.417</v>
      </c>
      <c r="E34" s="7">
        <v>13.252000000000001</v>
      </c>
      <c r="F34" s="7">
        <v>13.064</v>
      </c>
      <c r="G34" s="7">
        <v>12.817</v>
      </c>
      <c r="H34" s="7">
        <v>12.512</v>
      </c>
      <c r="I34" s="7">
        <v>12.260999999999999</v>
      </c>
      <c r="J34" s="7">
        <v>11.872999999999999</v>
      </c>
      <c r="K34" s="7">
        <v>11.632</v>
      </c>
      <c r="L34" s="7">
        <v>11.458</v>
      </c>
      <c r="M34" s="7">
        <v>11.359</v>
      </c>
      <c r="N34" s="7">
        <v>12.563000000000001</v>
      </c>
      <c r="O34" s="5" t="s">
        <v>1012</v>
      </c>
    </row>
    <row r="35" spans="1:15" ht="13" x14ac:dyDescent="0.3">
      <c r="A35" s="5">
        <f t="shared" si="0"/>
        <v>1975</v>
      </c>
      <c r="B35" s="7">
        <v>11.227</v>
      </c>
      <c r="C35" s="7">
        <v>11.098000000000001</v>
      </c>
      <c r="D35" s="7">
        <v>11.085000000000001</v>
      </c>
      <c r="E35" s="7">
        <v>10.933</v>
      </c>
      <c r="F35" s="7">
        <v>10.862</v>
      </c>
      <c r="G35" s="7">
        <v>10.754</v>
      </c>
      <c r="H35" s="7">
        <v>10.691000000000001</v>
      </c>
      <c r="I35" s="7">
        <v>10.635</v>
      </c>
      <c r="J35" s="7">
        <v>10.538</v>
      </c>
      <c r="K35" s="7">
        <v>10.406000000000001</v>
      </c>
      <c r="L35" s="7">
        <v>10.319000000000001</v>
      </c>
      <c r="M35" s="7">
        <v>10.221</v>
      </c>
      <c r="N35" s="7">
        <v>10.722</v>
      </c>
      <c r="O35" s="5" t="s">
        <v>1011</v>
      </c>
    </row>
    <row r="36" spans="1:15" ht="13" x14ac:dyDescent="0.3">
      <c r="A36" s="5">
        <f t="shared" si="0"/>
        <v>1976</v>
      </c>
      <c r="B36" s="7">
        <v>10.119999999999999</v>
      </c>
      <c r="C36" s="7">
        <v>9.9550000000000001</v>
      </c>
      <c r="D36" s="7">
        <v>9.7490000000000006</v>
      </c>
      <c r="E36" s="7">
        <v>9.468</v>
      </c>
      <c r="F36" s="7">
        <v>9.3089999999999993</v>
      </c>
      <c r="G36" s="7">
        <v>9.2669999999999995</v>
      </c>
      <c r="H36" s="7">
        <v>9.2110000000000003</v>
      </c>
      <c r="I36" s="7">
        <v>9.1329999999999991</v>
      </c>
      <c r="J36" s="7">
        <v>8.9730000000000008</v>
      </c>
      <c r="K36" s="7">
        <v>8.68</v>
      </c>
      <c r="L36" s="7">
        <v>8.4990000000000006</v>
      </c>
      <c r="M36" s="7">
        <v>8.3949999999999996</v>
      </c>
      <c r="N36" s="7">
        <v>9.202</v>
      </c>
      <c r="O36" s="5" t="s">
        <v>1010</v>
      </c>
    </row>
    <row r="37" spans="1:15" ht="13" x14ac:dyDescent="0.3">
      <c r="A37" s="5">
        <f t="shared" si="0"/>
        <v>1977</v>
      </c>
      <c r="B37" s="7">
        <v>8.3659999999999997</v>
      </c>
      <c r="C37" s="7">
        <v>8.18</v>
      </c>
      <c r="D37" s="7">
        <v>8.0579999999999998</v>
      </c>
      <c r="E37" s="7">
        <v>7.9740000000000002</v>
      </c>
      <c r="F37" s="7">
        <v>7.8719999999999999</v>
      </c>
      <c r="G37" s="7">
        <v>7.798</v>
      </c>
      <c r="H37" s="7">
        <v>7.7389999999999999</v>
      </c>
      <c r="I37" s="7">
        <v>7.6879999999999997</v>
      </c>
      <c r="J37" s="7">
        <v>7.6050000000000004</v>
      </c>
      <c r="K37" s="7">
        <v>7.524</v>
      </c>
      <c r="L37" s="7">
        <v>7.415</v>
      </c>
      <c r="M37" s="7">
        <v>7.3789999999999996</v>
      </c>
      <c r="N37" s="7">
        <v>7.7919999999999998</v>
      </c>
      <c r="O37" s="5" t="s">
        <v>1009</v>
      </c>
    </row>
    <row r="38" spans="1:15" ht="13" x14ac:dyDescent="0.3">
      <c r="A38" s="5">
        <f t="shared" si="0"/>
        <v>1978</v>
      </c>
      <c r="B38" s="7">
        <v>7.3090000000000002</v>
      </c>
      <c r="C38" s="7">
        <v>7.234</v>
      </c>
      <c r="D38" s="7">
        <v>7.1609999999999996</v>
      </c>
      <c r="E38" s="7">
        <v>7.0839999999999996</v>
      </c>
      <c r="F38" s="7">
        <v>7.008</v>
      </c>
      <c r="G38" s="7">
        <v>6.95</v>
      </c>
      <c r="H38" s="7">
        <v>6.8979999999999997</v>
      </c>
      <c r="I38" s="7">
        <v>6.867</v>
      </c>
      <c r="J38" s="7">
        <v>6.7759999999999998</v>
      </c>
      <c r="K38" s="7">
        <v>6.702</v>
      </c>
      <c r="L38" s="7">
        <v>6.6440000000000001</v>
      </c>
      <c r="M38" s="7">
        <v>6.5960000000000001</v>
      </c>
      <c r="N38" s="7">
        <v>6.9290000000000003</v>
      </c>
      <c r="O38" s="5" t="s">
        <v>1008</v>
      </c>
    </row>
    <row r="39" spans="1:15" ht="13" x14ac:dyDescent="0.3">
      <c r="A39" s="5">
        <f t="shared" si="0"/>
        <v>1979</v>
      </c>
      <c r="B39" s="7">
        <v>6.4710000000000001</v>
      </c>
      <c r="C39" s="7">
        <v>6.3769999999999998</v>
      </c>
      <c r="D39" s="7">
        <v>6.298</v>
      </c>
      <c r="E39" s="7">
        <v>6.1970000000000001</v>
      </c>
      <c r="F39" s="7">
        <v>6.1180000000000003</v>
      </c>
      <c r="G39" s="7">
        <v>6.0579999999999998</v>
      </c>
      <c r="H39" s="7">
        <v>6.0030000000000001</v>
      </c>
      <c r="I39" s="7">
        <v>5.9450000000000003</v>
      </c>
      <c r="J39" s="7">
        <v>5.8019999999999996</v>
      </c>
      <c r="K39" s="7">
        <v>5.67</v>
      </c>
      <c r="L39" s="7">
        <v>5.5970000000000004</v>
      </c>
      <c r="M39" s="7">
        <v>5.5069999999999997</v>
      </c>
      <c r="N39" s="7">
        <v>5.9870000000000001</v>
      </c>
      <c r="O39" s="5" t="s">
        <v>1007</v>
      </c>
    </row>
    <row r="40" spans="1:15" ht="13" x14ac:dyDescent="0.3">
      <c r="A40" s="5">
        <f t="shared" si="0"/>
        <v>1980</v>
      </c>
      <c r="B40" s="7">
        <v>5.3310000000000004</v>
      </c>
      <c r="C40" s="7">
        <v>5.24</v>
      </c>
      <c r="D40" s="7">
        <v>5.1929999999999996</v>
      </c>
      <c r="E40" s="7">
        <v>5.1120000000000001</v>
      </c>
      <c r="F40" s="7">
        <v>5.0670000000000002</v>
      </c>
      <c r="G40" s="7">
        <v>5.0199999999999996</v>
      </c>
      <c r="H40" s="7">
        <v>4.9370000000000003</v>
      </c>
      <c r="I40" s="7">
        <v>4.8869999999999996</v>
      </c>
      <c r="J40" s="7">
        <v>4.7850000000000001</v>
      </c>
      <c r="K40" s="7">
        <v>4.7050000000000001</v>
      </c>
      <c r="L40" s="7">
        <v>4.6079999999999997</v>
      </c>
      <c r="M40" s="7">
        <v>4.5490000000000004</v>
      </c>
      <c r="N40" s="7">
        <v>4.9420000000000002</v>
      </c>
      <c r="O40" s="5" t="s">
        <v>1006</v>
      </c>
    </row>
    <row r="41" spans="1:15" ht="13" x14ac:dyDescent="0.3">
      <c r="A41" s="5">
        <f t="shared" si="0"/>
        <v>1981</v>
      </c>
      <c r="B41" s="7">
        <v>4.4889999999999999</v>
      </c>
      <c r="C41" s="7">
        <v>4.4089999999999998</v>
      </c>
      <c r="D41" s="7">
        <v>4.3470000000000004</v>
      </c>
      <c r="E41" s="7">
        <v>4.2859999999999996</v>
      </c>
      <c r="F41" s="7">
        <v>4.2279999999999998</v>
      </c>
      <c r="G41" s="7">
        <v>4.1849999999999996</v>
      </c>
      <c r="H41" s="7">
        <v>4.149</v>
      </c>
      <c r="I41" s="7">
        <v>4.1219999999999999</v>
      </c>
      <c r="J41" s="7">
        <v>4.0640000000000001</v>
      </c>
      <c r="K41" s="7">
        <v>3.9860000000000002</v>
      </c>
      <c r="L41" s="7">
        <v>3.919</v>
      </c>
      <c r="M41" s="7">
        <v>3.879</v>
      </c>
      <c r="N41" s="7">
        <v>4.1630000000000003</v>
      </c>
      <c r="O41" s="5" t="s">
        <v>1005</v>
      </c>
    </row>
    <row r="42" spans="1:15" ht="13" x14ac:dyDescent="0.3">
      <c r="A42" s="5">
        <f t="shared" si="0"/>
        <v>1982</v>
      </c>
      <c r="B42" s="7">
        <v>3.8279999999999998</v>
      </c>
      <c r="C42" s="7">
        <v>3.778</v>
      </c>
      <c r="D42" s="7">
        <v>3.7440000000000002</v>
      </c>
      <c r="E42" s="7">
        <v>3.71</v>
      </c>
      <c r="F42" s="7">
        <v>3.669</v>
      </c>
      <c r="G42" s="7">
        <v>3.6339999999999999</v>
      </c>
      <c r="H42" s="7">
        <v>3.581</v>
      </c>
      <c r="I42" s="7">
        <v>3.5169999999999999</v>
      </c>
      <c r="J42" s="7">
        <v>3.468</v>
      </c>
      <c r="K42" s="7">
        <v>3.4009999999999998</v>
      </c>
      <c r="L42" s="7">
        <v>3.3570000000000002</v>
      </c>
      <c r="M42" s="7">
        <v>3.335</v>
      </c>
      <c r="N42" s="7">
        <v>3.5790000000000002</v>
      </c>
      <c r="O42" s="5" t="s">
        <v>1004</v>
      </c>
    </row>
    <row r="43" spans="1:15" ht="13" x14ac:dyDescent="0.3">
      <c r="A43" s="5">
        <f t="shared" si="0"/>
        <v>1983</v>
      </c>
      <c r="B43" s="7">
        <v>3.2879999999999998</v>
      </c>
      <c r="C43" s="7">
        <v>3.2450000000000001</v>
      </c>
      <c r="D43" s="7">
        <v>3.2149999999999999</v>
      </c>
      <c r="E43" s="7">
        <v>3.1819999999999999</v>
      </c>
      <c r="F43" s="7">
        <v>3.1520000000000001</v>
      </c>
      <c r="G43" s="7">
        <v>3.1339999999999999</v>
      </c>
      <c r="H43" s="7">
        <v>3.1040000000000001</v>
      </c>
      <c r="I43" s="7">
        <v>3.093</v>
      </c>
      <c r="J43" s="7">
        <v>3.0529999999999999</v>
      </c>
      <c r="K43" s="7">
        <v>3.0019999999999998</v>
      </c>
      <c r="L43" s="7">
        <v>2.972</v>
      </c>
      <c r="M43" s="7">
        <v>2.9580000000000002</v>
      </c>
      <c r="N43" s="7">
        <v>3.1120000000000001</v>
      </c>
      <c r="O43" s="5" t="s">
        <v>1003</v>
      </c>
    </row>
    <row r="44" spans="1:15" ht="13" x14ac:dyDescent="0.3">
      <c r="A44" s="5">
        <f t="shared" si="0"/>
        <v>1984</v>
      </c>
      <c r="B44" s="7">
        <v>2.923</v>
      </c>
      <c r="C44" s="7">
        <v>2.8919999999999999</v>
      </c>
      <c r="D44" s="7">
        <v>2.8719999999999999</v>
      </c>
      <c r="E44" s="7">
        <v>2.8519999999999999</v>
      </c>
      <c r="F44" s="7">
        <v>2.835</v>
      </c>
      <c r="G44" s="7">
        <v>2.819</v>
      </c>
      <c r="H44" s="7">
        <v>2.81</v>
      </c>
      <c r="I44" s="7">
        <v>2.802</v>
      </c>
      <c r="J44" s="7">
        <v>2.7810000000000001</v>
      </c>
      <c r="K44" s="7">
        <v>2.7530000000000001</v>
      </c>
      <c r="L44" s="7">
        <v>2.7360000000000002</v>
      </c>
      <c r="M44" s="7">
        <v>2.718</v>
      </c>
      <c r="N44" s="7">
        <v>2.8140000000000001</v>
      </c>
      <c r="O44" s="5" t="s">
        <v>1002</v>
      </c>
    </row>
    <row r="45" spans="1:15" ht="13" x14ac:dyDescent="0.3">
      <c r="A45" s="5">
        <f t="shared" si="0"/>
        <v>1985</v>
      </c>
      <c r="B45" s="7">
        <v>2.69</v>
      </c>
      <c r="C45" s="7">
        <v>2.6629999999999998</v>
      </c>
      <c r="D45" s="7">
        <v>2.6440000000000001</v>
      </c>
      <c r="E45" s="7">
        <v>2.6219999999999999</v>
      </c>
      <c r="F45" s="7">
        <v>2.6070000000000002</v>
      </c>
      <c r="G45" s="7">
        <v>2.593</v>
      </c>
      <c r="H45" s="7">
        <v>2.585</v>
      </c>
      <c r="I45" s="7">
        <v>2.5790000000000002</v>
      </c>
      <c r="J45" s="7">
        <v>2.569</v>
      </c>
      <c r="K45" s="7">
        <v>2.5379999999999998</v>
      </c>
      <c r="L45" s="7">
        <v>2.52</v>
      </c>
      <c r="M45" s="7">
        <v>2.504</v>
      </c>
      <c r="N45" s="7">
        <v>2.5920000000000001</v>
      </c>
      <c r="O45" s="5" t="s">
        <v>1001</v>
      </c>
    </row>
    <row r="46" spans="1:15" ht="13" x14ac:dyDescent="0.3">
      <c r="A46" s="5">
        <f t="shared" si="0"/>
        <v>1986</v>
      </c>
      <c r="B46" s="7">
        <v>2.492</v>
      </c>
      <c r="C46" s="7">
        <v>2.4750000000000001</v>
      </c>
      <c r="D46" s="7">
        <v>2.4660000000000002</v>
      </c>
      <c r="E46" s="7">
        <v>2.4590000000000001</v>
      </c>
      <c r="F46" s="7">
        <v>2.4489999999999998</v>
      </c>
      <c r="G46" s="7">
        <v>2.44</v>
      </c>
      <c r="H46" s="7">
        <v>2.44</v>
      </c>
      <c r="I46" s="7">
        <v>2.4359999999999999</v>
      </c>
      <c r="J46" s="7">
        <v>2.4289999999999998</v>
      </c>
      <c r="K46" s="7">
        <v>2.415</v>
      </c>
      <c r="L46" s="7">
        <v>2.4060000000000001</v>
      </c>
      <c r="M46" s="7">
        <v>2.4</v>
      </c>
      <c r="N46" s="7">
        <v>2.4430000000000001</v>
      </c>
      <c r="O46" s="5" t="s">
        <v>1000</v>
      </c>
    </row>
    <row r="47" spans="1:15" ht="13" x14ac:dyDescent="0.3">
      <c r="A47" s="5">
        <f t="shared" si="0"/>
        <v>1987</v>
      </c>
      <c r="B47" s="7">
        <v>2.3839999999999999</v>
      </c>
      <c r="C47" s="7">
        <v>2.375</v>
      </c>
      <c r="D47" s="7">
        <v>2.367</v>
      </c>
      <c r="E47" s="7">
        <v>2.36</v>
      </c>
      <c r="F47" s="7">
        <v>2.3519999999999999</v>
      </c>
      <c r="G47" s="7">
        <v>2.343</v>
      </c>
      <c r="H47" s="7">
        <v>2.3370000000000002</v>
      </c>
      <c r="I47" s="7">
        <v>2.331</v>
      </c>
      <c r="J47" s="7">
        <v>2.3140000000000001</v>
      </c>
      <c r="K47" s="7">
        <v>2.2930000000000001</v>
      </c>
      <c r="L47" s="7">
        <v>2.2869999999999999</v>
      </c>
      <c r="M47" s="7">
        <v>2.2829999999999999</v>
      </c>
      <c r="N47" s="7">
        <v>2.335</v>
      </c>
      <c r="O47" s="5" t="s">
        <v>999</v>
      </c>
    </row>
    <row r="48" spans="1:15" ht="13" x14ac:dyDescent="0.3">
      <c r="A48" s="5">
        <f t="shared" si="0"/>
        <v>1988</v>
      </c>
      <c r="B48" s="7">
        <v>2.2709999999999999</v>
      </c>
      <c r="C48" s="7">
        <v>2.2650000000000001</v>
      </c>
      <c r="D48" s="7">
        <v>2.2549999999999999</v>
      </c>
      <c r="E48" s="7">
        <v>2.2480000000000002</v>
      </c>
      <c r="F48" s="7">
        <v>2.242</v>
      </c>
      <c r="G48" s="7">
        <v>2.234</v>
      </c>
      <c r="H48" s="7">
        <v>2.2280000000000002</v>
      </c>
      <c r="I48" s="7">
        <v>2.2189999999999999</v>
      </c>
      <c r="J48" s="7">
        <v>2.2069999999999999</v>
      </c>
      <c r="K48" s="7">
        <v>2.1909999999999998</v>
      </c>
      <c r="L48" s="7">
        <v>2.1720000000000002</v>
      </c>
      <c r="M48" s="7">
        <v>2.165</v>
      </c>
      <c r="N48" s="7">
        <v>2.2240000000000002</v>
      </c>
      <c r="O48" s="5" t="s">
        <v>998</v>
      </c>
    </row>
    <row r="49" spans="1:15" ht="13" x14ac:dyDescent="0.3">
      <c r="A49" s="5">
        <f t="shared" si="0"/>
        <v>1989</v>
      </c>
      <c r="B49" s="7">
        <v>2.149</v>
      </c>
      <c r="C49" s="7">
        <v>2.1309999999999998</v>
      </c>
      <c r="D49" s="7">
        <v>2.121</v>
      </c>
      <c r="E49" s="7">
        <v>2.1070000000000002</v>
      </c>
      <c r="F49" s="7">
        <v>2.0979999999999999</v>
      </c>
      <c r="G49" s="7">
        <v>2.0880000000000001</v>
      </c>
      <c r="H49" s="7">
        <v>2.0830000000000002</v>
      </c>
      <c r="I49" s="7">
        <v>2.08</v>
      </c>
      <c r="J49" s="7">
        <v>2.0699999999999998</v>
      </c>
      <c r="K49" s="7">
        <v>2.0499999999999998</v>
      </c>
      <c r="L49" s="7">
        <v>2.0419999999999998</v>
      </c>
      <c r="M49" s="7">
        <v>2.0329999999999999</v>
      </c>
      <c r="N49" s="7">
        <v>2.0870000000000002</v>
      </c>
      <c r="O49" s="5" t="s">
        <v>997</v>
      </c>
    </row>
    <row r="50" spans="1:15" ht="13" x14ac:dyDescent="0.3">
      <c r="A50" s="5">
        <f t="shared" si="0"/>
        <v>1990</v>
      </c>
      <c r="B50" s="7">
        <v>2.02</v>
      </c>
      <c r="C50" s="7">
        <v>2.0059999999999998</v>
      </c>
      <c r="D50" s="7">
        <v>1.9990000000000001</v>
      </c>
      <c r="E50" s="7">
        <v>1.9910000000000001</v>
      </c>
      <c r="F50" s="7">
        <v>1.9850000000000001</v>
      </c>
      <c r="G50" s="7">
        <v>1.978</v>
      </c>
      <c r="H50" s="7">
        <v>1.97</v>
      </c>
      <c r="I50" s="7">
        <v>1.9570000000000001</v>
      </c>
      <c r="J50" s="7">
        <v>1.946</v>
      </c>
      <c r="K50" s="7">
        <v>1.93</v>
      </c>
      <c r="L50" s="7">
        <v>1.9179999999999999</v>
      </c>
      <c r="M50" s="7">
        <v>1.911</v>
      </c>
      <c r="N50" s="7">
        <v>1.9670000000000001</v>
      </c>
      <c r="O50" s="5" t="s">
        <v>996</v>
      </c>
    </row>
    <row r="51" spans="1:15" ht="13" x14ac:dyDescent="0.3">
      <c r="A51" s="5">
        <f t="shared" si="0"/>
        <v>1991</v>
      </c>
      <c r="B51" s="7">
        <v>1.897</v>
      </c>
      <c r="C51" s="7">
        <v>1.88</v>
      </c>
      <c r="D51" s="7">
        <v>1.875</v>
      </c>
      <c r="E51" s="7">
        <v>1.8660000000000001</v>
      </c>
      <c r="F51" s="7">
        <v>1.86</v>
      </c>
      <c r="G51" s="7">
        <v>1.85</v>
      </c>
      <c r="H51" s="7">
        <v>1.847</v>
      </c>
      <c r="I51" s="7">
        <v>1.8420000000000001</v>
      </c>
      <c r="J51" s="7">
        <v>1.8340000000000001</v>
      </c>
      <c r="K51" s="7">
        <v>1.819</v>
      </c>
      <c r="L51" s="7">
        <v>1.8069999999999999</v>
      </c>
      <c r="M51" s="7">
        <v>1.802</v>
      </c>
      <c r="N51" s="7">
        <v>1.8480000000000001</v>
      </c>
      <c r="O51" s="5" t="s">
        <v>995</v>
      </c>
    </row>
    <row r="52" spans="1:15" ht="13" x14ac:dyDescent="0.3">
      <c r="A52" s="5">
        <f t="shared" si="0"/>
        <v>1992</v>
      </c>
      <c r="B52" s="7">
        <v>1.788</v>
      </c>
      <c r="C52" s="7">
        <v>1.7829999999999999</v>
      </c>
      <c r="D52" s="7">
        <v>1.776</v>
      </c>
      <c r="E52" s="7">
        <v>1.768</v>
      </c>
      <c r="F52" s="7">
        <v>1.7589999999999999</v>
      </c>
      <c r="G52" s="7">
        <v>1.7529999999999999</v>
      </c>
      <c r="H52" s="7">
        <v>1.75</v>
      </c>
      <c r="I52" s="7">
        <v>1.7490000000000001</v>
      </c>
      <c r="J52" s="7">
        <v>1.7430000000000001</v>
      </c>
      <c r="K52" s="7">
        <v>1.7330000000000001</v>
      </c>
      <c r="L52" s="7">
        <v>1.7230000000000001</v>
      </c>
      <c r="M52" s="7">
        <v>1.72</v>
      </c>
      <c r="N52" s="7">
        <v>1.7529999999999999</v>
      </c>
      <c r="O52" s="5" t="s">
        <v>994</v>
      </c>
    </row>
    <row r="53" spans="1:15" ht="13" x14ac:dyDescent="0.3">
      <c r="A53" s="5">
        <f t="shared" si="0"/>
        <v>1993</v>
      </c>
      <c r="B53" s="7">
        <v>1.714</v>
      </c>
      <c r="C53" s="7">
        <v>1.7070000000000001</v>
      </c>
      <c r="D53" s="7">
        <v>1.704</v>
      </c>
      <c r="E53" s="7">
        <v>1.6970000000000001</v>
      </c>
      <c r="F53" s="7">
        <v>1.6910000000000001</v>
      </c>
      <c r="G53" s="7">
        <v>1.6830000000000001</v>
      </c>
      <c r="H53" s="7">
        <v>1.6759999999999999</v>
      </c>
      <c r="I53" s="7">
        <v>1.675</v>
      </c>
      <c r="J53" s="7">
        <v>1.673</v>
      </c>
      <c r="K53" s="7">
        <v>1.6619999999999999</v>
      </c>
      <c r="L53" s="7">
        <v>1.6539999999999999</v>
      </c>
      <c r="M53" s="7">
        <v>1.6539999999999999</v>
      </c>
      <c r="N53" s="7">
        <v>1.6830000000000001</v>
      </c>
      <c r="O53" s="5" t="s">
        <v>993</v>
      </c>
    </row>
    <row r="54" spans="1:15" ht="13" x14ac:dyDescent="0.3">
      <c r="A54" s="5">
        <f t="shared" si="0"/>
        <v>1994</v>
      </c>
      <c r="B54" s="7">
        <v>1.645</v>
      </c>
      <c r="C54" s="7">
        <v>1.639</v>
      </c>
      <c r="D54" s="7">
        <v>1.6359999999999999</v>
      </c>
      <c r="E54" s="7">
        <v>1.631</v>
      </c>
      <c r="F54" s="7">
        <v>1.625</v>
      </c>
      <c r="G54" s="7">
        <v>1.6220000000000001</v>
      </c>
      <c r="H54" s="7">
        <v>1.617</v>
      </c>
      <c r="I54" s="7">
        <v>1.6140000000000001</v>
      </c>
      <c r="J54" s="7">
        <v>1.61</v>
      </c>
      <c r="K54" s="7">
        <v>1.601</v>
      </c>
      <c r="L54" s="7">
        <v>1.595</v>
      </c>
      <c r="M54" s="7">
        <v>1.59</v>
      </c>
      <c r="N54" s="7">
        <v>1.619</v>
      </c>
      <c r="O54" s="5" t="s">
        <v>992</v>
      </c>
    </row>
    <row r="55" spans="1:15" ht="13" x14ac:dyDescent="0.3">
      <c r="A55" s="5">
        <f t="shared" si="0"/>
        <v>1995</v>
      </c>
      <c r="B55" s="7">
        <v>1.5840000000000001</v>
      </c>
      <c r="C55" s="7">
        <v>1.571</v>
      </c>
      <c r="D55" s="7">
        <v>1.5589999999999999</v>
      </c>
      <c r="E55" s="7">
        <v>1.55</v>
      </c>
      <c r="F55" s="7">
        <v>1.5409999999999999</v>
      </c>
      <c r="G55" s="7">
        <v>1.5329999999999999</v>
      </c>
      <c r="H55" s="7">
        <v>1.5309999999999999</v>
      </c>
      <c r="I55" s="7">
        <v>1.526</v>
      </c>
      <c r="J55" s="7">
        <v>1.522</v>
      </c>
      <c r="K55" s="7">
        <v>1.514</v>
      </c>
      <c r="L55" s="7">
        <v>1.5049999999999999</v>
      </c>
      <c r="M55" s="7">
        <v>1.502</v>
      </c>
      <c r="N55" s="7">
        <v>1.5369999999999999</v>
      </c>
      <c r="O55" s="5" t="s">
        <v>991</v>
      </c>
    </row>
    <row r="56" spans="1:15" ht="13" x14ac:dyDescent="0.3">
      <c r="A56" s="5">
        <f t="shared" si="0"/>
        <v>1996</v>
      </c>
      <c r="B56" s="7">
        <v>1.5009999999999999</v>
      </c>
      <c r="C56" s="7">
        <v>1.496</v>
      </c>
      <c r="D56" s="7">
        <v>1.492</v>
      </c>
      <c r="E56" s="7">
        <v>1.4830000000000001</v>
      </c>
      <c r="F56" s="7">
        <v>1.478</v>
      </c>
      <c r="G56" s="7">
        <v>1.4750000000000001</v>
      </c>
      <c r="H56" s="7">
        <v>1.478</v>
      </c>
      <c r="I56" s="7">
        <v>1.476</v>
      </c>
      <c r="J56" s="7">
        <v>1.472</v>
      </c>
      <c r="K56" s="7">
        <v>1.47</v>
      </c>
      <c r="L56" s="7">
        <v>1.466</v>
      </c>
      <c r="M56" s="7">
        <v>1.4650000000000001</v>
      </c>
      <c r="N56" s="7">
        <v>1.4790000000000001</v>
      </c>
      <c r="O56" s="5" t="s">
        <v>990</v>
      </c>
    </row>
    <row r="57" spans="1:15" ht="13" x14ac:dyDescent="0.3">
      <c r="A57" s="5">
        <f t="shared" si="0"/>
        <v>1997</v>
      </c>
      <c r="B57" s="7">
        <v>1.462</v>
      </c>
      <c r="C57" s="7">
        <v>1.4610000000000001</v>
      </c>
      <c r="D57" s="7">
        <v>1.4590000000000001</v>
      </c>
      <c r="E57" s="7">
        <v>1.458</v>
      </c>
      <c r="F57" s="7">
        <v>1.454</v>
      </c>
      <c r="G57" s="7">
        <v>1.454</v>
      </c>
      <c r="H57" s="7">
        <v>1.454</v>
      </c>
      <c r="I57" s="7">
        <v>1.454</v>
      </c>
      <c r="J57" s="7">
        <v>1.4510000000000001</v>
      </c>
      <c r="K57" s="7">
        <v>1.4470000000000001</v>
      </c>
      <c r="L57" s="7">
        <v>1.4430000000000001</v>
      </c>
      <c r="M57" s="7">
        <v>1.4430000000000001</v>
      </c>
      <c r="N57" s="7">
        <v>1.454</v>
      </c>
      <c r="O57" s="5" t="s">
        <v>989</v>
      </c>
    </row>
    <row r="58" spans="1:15" ht="13" x14ac:dyDescent="0.3">
      <c r="A58" s="5">
        <f t="shared" si="0"/>
        <v>1998</v>
      </c>
      <c r="B58" s="7">
        <v>1.4390000000000001</v>
      </c>
      <c r="C58" s="7">
        <v>1.4350000000000001</v>
      </c>
      <c r="D58" s="7">
        <v>1.4350000000000001</v>
      </c>
      <c r="E58" s="7">
        <v>1.4319999999999999</v>
      </c>
      <c r="F58" s="7">
        <v>1.429</v>
      </c>
      <c r="G58" s="7">
        <v>1.4279999999999999</v>
      </c>
      <c r="H58" s="7">
        <v>1.4279999999999999</v>
      </c>
      <c r="I58" s="7">
        <v>1.427</v>
      </c>
      <c r="J58" s="7">
        <v>1.425</v>
      </c>
      <c r="K58" s="7">
        <v>1.423</v>
      </c>
      <c r="L58" s="7">
        <v>1.4219999999999999</v>
      </c>
      <c r="M58" s="7">
        <v>1.4219999999999999</v>
      </c>
      <c r="N58" s="7">
        <v>1.4279999999999999</v>
      </c>
      <c r="O58" s="5" t="s">
        <v>988</v>
      </c>
    </row>
    <row r="59" spans="1:15" ht="13" x14ac:dyDescent="0.3">
      <c r="A59" s="5">
        <f t="shared" si="0"/>
        <v>1999</v>
      </c>
      <c r="B59" s="7">
        <v>1.42</v>
      </c>
      <c r="C59" s="7">
        <v>1.4179999999999999</v>
      </c>
      <c r="D59" s="7">
        <v>1.415</v>
      </c>
      <c r="E59" s="7">
        <v>1.41</v>
      </c>
      <c r="F59" s="7">
        <v>1.407</v>
      </c>
      <c r="G59" s="7">
        <v>1.407</v>
      </c>
      <c r="H59" s="7">
        <v>1.405</v>
      </c>
      <c r="I59" s="7">
        <v>1.405</v>
      </c>
      <c r="J59" s="7">
        <v>1.401</v>
      </c>
      <c r="K59" s="7">
        <v>1.3979999999999999</v>
      </c>
      <c r="L59" s="7">
        <v>1.393</v>
      </c>
      <c r="M59" s="7">
        <v>1.3919999999999999</v>
      </c>
      <c r="N59" s="7">
        <v>1.4059999999999999</v>
      </c>
      <c r="O59" s="5" t="s">
        <v>987</v>
      </c>
    </row>
    <row r="60" spans="1:15" ht="13" x14ac:dyDescent="0.3">
      <c r="A60" s="5">
        <f t="shared" si="0"/>
        <v>2000</v>
      </c>
      <c r="B60" s="7">
        <v>1.391</v>
      </c>
      <c r="C60" s="7">
        <v>1.3839999999999999</v>
      </c>
      <c r="D60" s="7">
        <v>1.381</v>
      </c>
      <c r="E60" s="7">
        <v>1.379</v>
      </c>
      <c r="F60" s="7">
        <v>1.3759999999999999</v>
      </c>
      <c r="G60" s="7">
        <v>1.371</v>
      </c>
      <c r="H60" s="7">
        <v>1.3680000000000001</v>
      </c>
      <c r="I60" s="7">
        <v>1.3680000000000001</v>
      </c>
      <c r="J60" s="7">
        <v>1.3660000000000001</v>
      </c>
      <c r="K60" s="7">
        <v>1.3620000000000001</v>
      </c>
      <c r="L60" s="7">
        <v>1.3560000000000001</v>
      </c>
      <c r="M60" s="7">
        <v>1.355</v>
      </c>
      <c r="N60" s="7">
        <v>1.371</v>
      </c>
      <c r="O60" s="5" t="s">
        <v>986</v>
      </c>
    </row>
    <row r="61" spans="1:15" ht="13" x14ac:dyDescent="0.3">
      <c r="A61" s="5">
        <f t="shared" si="0"/>
        <v>2001</v>
      </c>
      <c r="B61" s="7">
        <v>1.349</v>
      </c>
      <c r="C61" s="7">
        <v>1.3440000000000001</v>
      </c>
      <c r="D61" s="7">
        <v>1.343</v>
      </c>
      <c r="E61" s="7">
        <v>1.339</v>
      </c>
      <c r="F61" s="7">
        <v>1.335</v>
      </c>
      <c r="G61" s="7">
        <v>1.333</v>
      </c>
      <c r="H61" s="7">
        <v>1.333</v>
      </c>
      <c r="I61" s="7">
        <v>1.333</v>
      </c>
      <c r="J61" s="7">
        <v>1.3320000000000001</v>
      </c>
      <c r="K61" s="7">
        <v>1.3280000000000001</v>
      </c>
      <c r="L61" s="7">
        <v>1.3260000000000001</v>
      </c>
      <c r="M61" s="7">
        <v>1.325</v>
      </c>
      <c r="N61" s="7">
        <v>1.335</v>
      </c>
      <c r="O61" s="5" t="s">
        <v>985</v>
      </c>
    </row>
    <row r="62" spans="1:15" ht="13" x14ac:dyDescent="0.3">
      <c r="A62" s="5">
        <f t="shared" si="0"/>
        <v>2002</v>
      </c>
      <c r="B62" s="7">
        <v>1.319</v>
      </c>
      <c r="C62" s="7">
        <v>1.3149999999999999</v>
      </c>
      <c r="D62" s="7">
        <v>1.3109999999999999</v>
      </c>
      <c r="E62" s="7">
        <v>1.3080000000000001</v>
      </c>
      <c r="F62" s="7">
        <v>1.306</v>
      </c>
      <c r="G62" s="7">
        <v>1.3029999999999999</v>
      </c>
      <c r="H62" s="7">
        <v>1.302</v>
      </c>
      <c r="I62" s="7">
        <v>1.3</v>
      </c>
      <c r="J62" s="7">
        <v>1.298</v>
      </c>
      <c r="K62" s="7">
        <v>1.2949999999999999</v>
      </c>
      <c r="L62" s="7">
        <v>1.2909999999999999</v>
      </c>
      <c r="M62" s="7">
        <v>1.29</v>
      </c>
      <c r="N62" s="7">
        <v>1.3029999999999999</v>
      </c>
      <c r="O62" s="5" t="s">
        <v>984</v>
      </c>
    </row>
    <row r="63" spans="1:15" ht="13" x14ac:dyDescent="0.3">
      <c r="A63" s="5">
        <f t="shared" si="0"/>
        <v>2003</v>
      </c>
      <c r="B63" s="7">
        <v>1.2849999999999999</v>
      </c>
      <c r="C63" s="7">
        <v>1.2829999999999999</v>
      </c>
      <c r="D63" s="7">
        <v>1.278</v>
      </c>
      <c r="E63" s="7">
        <v>1.276</v>
      </c>
      <c r="F63" s="7">
        <v>1.2749999999999999</v>
      </c>
      <c r="G63" s="7">
        <v>1.274</v>
      </c>
      <c r="H63" s="7">
        <v>1.2709999999999999</v>
      </c>
      <c r="I63" s="7">
        <v>1.2689999999999999</v>
      </c>
      <c r="J63" s="7">
        <v>1.266</v>
      </c>
      <c r="K63" s="7">
        <v>1.2649999999999999</v>
      </c>
      <c r="L63" s="7">
        <v>1.262</v>
      </c>
      <c r="M63" s="7">
        <v>1.262</v>
      </c>
      <c r="N63" s="7">
        <v>1.272</v>
      </c>
      <c r="O63" s="5" t="s">
        <v>983</v>
      </c>
    </row>
    <row r="64" spans="1:15" ht="13" x14ac:dyDescent="0.3">
      <c r="A64" s="5">
        <f t="shared" si="0"/>
        <v>2004</v>
      </c>
      <c r="B64" s="7">
        <v>1.26</v>
      </c>
      <c r="C64" s="7">
        <v>1.2549999999999999</v>
      </c>
      <c r="D64" s="7">
        <v>1.254</v>
      </c>
      <c r="E64" s="7">
        <v>1.2509999999999999</v>
      </c>
      <c r="F64" s="7">
        <v>1.2490000000000001</v>
      </c>
      <c r="G64" s="7">
        <v>1.246</v>
      </c>
      <c r="H64" s="7">
        <v>1.2450000000000001</v>
      </c>
      <c r="I64" s="7">
        <v>1.2430000000000001</v>
      </c>
      <c r="J64" s="7">
        <v>1.2430000000000001</v>
      </c>
      <c r="K64" s="7">
        <v>1.2430000000000001</v>
      </c>
      <c r="L64" s="7">
        <v>1.24</v>
      </c>
      <c r="M64" s="7">
        <v>1.24</v>
      </c>
      <c r="N64" s="7">
        <v>1.2470000000000001</v>
      </c>
      <c r="O64" s="5" t="s">
        <v>982</v>
      </c>
    </row>
    <row r="65" spans="1:15" ht="13" x14ac:dyDescent="0.3">
      <c r="A65" s="5">
        <f t="shared" si="0"/>
        <v>2005</v>
      </c>
      <c r="B65" s="7">
        <v>1.24</v>
      </c>
      <c r="C65" s="7">
        <v>1.236</v>
      </c>
      <c r="D65" s="7">
        <v>1.234</v>
      </c>
      <c r="E65" s="7">
        <v>1.23</v>
      </c>
      <c r="F65" s="7">
        <v>1.228</v>
      </c>
      <c r="G65" s="7">
        <v>1.226</v>
      </c>
      <c r="H65" s="7">
        <v>1.2230000000000001</v>
      </c>
      <c r="I65" s="7">
        <v>1.222</v>
      </c>
      <c r="J65" s="7">
        <v>1.2210000000000001</v>
      </c>
      <c r="K65" s="7">
        <v>1.2190000000000001</v>
      </c>
      <c r="L65" s="7">
        <v>1.2190000000000001</v>
      </c>
      <c r="M65" s="7">
        <v>1.2170000000000001</v>
      </c>
      <c r="N65" s="7">
        <v>1.226</v>
      </c>
      <c r="O65" s="5" t="s">
        <v>981</v>
      </c>
    </row>
    <row r="66" spans="1:15" ht="13" x14ac:dyDescent="0.3">
      <c r="A66" s="5">
        <f t="shared" si="0"/>
        <v>2006</v>
      </c>
      <c r="B66" s="7">
        <v>1.214</v>
      </c>
      <c r="C66" s="7">
        <v>1.2110000000000001</v>
      </c>
      <c r="D66" s="7">
        <v>1.2090000000000001</v>
      </c>
      <c r="E66" s="7">
        <v>1.206</v>
      </c>
      <c r="F66" s="7">
        <v>1.202</v>
      </c>
      <c r="G66" s="7">
        <v>1.2010000000000001</v>
      </c>
      <c r="H66" s="7">
        <v>1.1990000000000001</v>
      </c>
      <c r="I66" s="7">
        <v>1.1970000000000001</v>
      </c>
      <c r="J66" s="7">
        <v>1.1970000000000001</v>
      </c>
      <c r="K66" s="7">
        <v>1.1990000000000001</v>
      </c>
      <c r="L66" s="7">
        <v>1.198</v>
      </c>
      <c r="M66" s="7">
        <v>1.1970000000000001</v>
      </c>
      <c r="N66" s="7">
        <v>1.202</v>
      </c>
      <c r="O66" s="5" t="s">
        <v>980</v>
      </c>
    </row>
    <row r="67" spans="1:15" ht="13" x14ac:dyDescent="0.3">
      <c r="A67" s="5">
        <f t="shared" si="0"/>
        <v>2007</v>
      </c>
      <c r="B67" s="7">
        <v>1.196</v>
      </c>
      <c r="C67" s="7">
        <v>1.1930000000000001</v>
      </c>
      <c r="D67" s="7">
        <v>1.1910000000000001</v>
      </c>
      <c r="E67" s="7">
        <v>1.1890000000000001</v>
      </c>
      <c r="F67" s="7">
        <v>1.1859999999999999</v>
      </c>
      <c r="G67" s="7">
        <v>1.1830000000000001</v>
      </c>
      <c r="H67" s="7">
        <v>1.18</v>
      </c>
      <c r="I67" s="7">
        <v>1.1779999999999999</v>
      </c>
      <c r="J67" s="7">
        <v>1.1779999999999999</v>
      </c>
      <c r="K67" s="7">
        <v>1.175</v>
      </c>
      <c r="L67" s="7">
        <v>1.17</v>
      </c>
      <c r="M67" s="7">
        <v>1.1659999999999999</v>
      </c>
      <c r="N67" s="7">
        <v>1.1819999999999999</v>
      </c>
      <c r="O67" s="5" t="s">
        <v>979</v>
      </c>
    </row>
    <row r="68" spans="1:15" ht="13" x14ac:dyDescent="0.3">
      <c r="A68" s="5">
        <f t="shared" si="0"/>
        <v>2008</v>
      </c>
      <c r="B68" s="7">
        <v>1.1619999999999999</v>
      </c>
      <c r="C68" s="7">
        <v>1.1599999999999999</v>
      </c>
      <c r="D68" s="7">
        <v>1.1539999999999999</v>
      </c>
      <c r="E68" s="7">
        <v>1.151</v>
      </c>
      <c r="F68" s="7">
        <v>1.145</v>
      </c>
      <c r="G68" s="7">
        <v>1.1399999999999999</v>
      </c>
      <c r="H68" s="7">
        <v>1.135</v>
      </c>
      <c r="I68" s="7">
        <v>1.1339999999999999</v>
      </c>
      <c r="J68" s="7">
        <v>1.137</v>
      </c>
      <c r="K68" s="7">
        <v>1.137</v>
      </c>
      <c r="L68" s="7">
        <v>1.141</v>
      </c>
      <c r="M68" s="7">
        <v>1.1419999999999999</v>
      </c>
      <c r="N68" s="7">
        <v>1.145</v>
      </c>
      <c r="O68" s="5" t="s">
        <v>978</v>
      </c>
    </row>
    <row r="69" spans="1:15" ht="13" x14ac:dyDescent="0.3">
      <c r="A69" s="5">
        <f t="shared" si="0"/>
        <v>2009</v>
      </c>
      <c r="B69" s="7">
        <v>1.145</v>
      </c>
      <c r="C69" s="7">
        <v>1.1419999999999999</v>
      </c>
      <c r="D69" s="7">
        <v>1.1419999999999999</v>
      </c>
      <c r="E69" s="7">
        <v>1.1399999999999999</v>
      </c>
      <c r="F69" s="7">
        <v>1.137</v>
      </c>
      <c r="G69" s="7">
        <v>1.1359999999999999</v>
      </c>
      <c r="H69" s="7">
        <v>1.1359999999999999</v>
      </c>
      <c r="I69" s="7">
        <v>1.1319999999999999</v>
      </c>
      <c r="J69" s="7">
        <v>1.135</v>
      </c>
      <c r="K69" s="7">
        <v>1.1339999999999999</v>
      </c>
      <c r="L69" s="7">
        <v>1.133</v>
      </c>
      <c r="M69" s="7">
        <v>1.1319999999999999</v>
      </c>
      <c r="N69" s="7">
        <v>1.137</v>
      </c>
      <c r="O69" s="5" t="s">
        <v>977</v>
      </c>
    </row>
    <row r="70" spans="1:15" ht="13" x14ac:dyDescent="0.3">
      <c r="A70" s="5">
        <f t="shared" si="0"/>
        <v>2010</v>
      </c>
      <c r="B70" s="7">
        <v>1.1299999999999999</v>
      </c>
      <c r="C70" s="7">
        <v>1.1279999999999999</v>
      </c>
      <c r="D70" s="7">
        <v>1.1259999999999999</v>
      </c>
      <c r="E70" s="7">
        <v>1.1220000000000001</v>
      </c>
      <c r="F70" s="7">
        <v>1.121</v>
      </c>
      <c r="G70" s="7">
        <v>1.121</v>
      </c>
      <c r="H70" s="7">
        <v>1.117</v>
      </c>
      <c r="I70" s="7">
        <v>1.1140000000000001</v>
      </c>
      <c r="J70" s="7">
        <v>1.1180000000000001</v>
      </c>
      <c r="K70" s="7">
        <v>1.115</v>
      </c>
      <c r="L70" s="7">
        <v>1.1140000000000001</v>
      </c>
      <c r="M70" s="7">
        <v>1.1100000000000001</v>
      </c>
      <c r="N70" s="7">
        <v>1.119</v>
      </c>
      <c r="O70" s="5" t="s">
        <v>976</v>
      </c>
    </row>
    <row r="71" spans="1:15" ht="13" x14ac:dyDescent="0.3">
      <c r="A71" s="5">
        <f t="shared" si="0"/>
        <v>2011</v>
      </c>
      <c r="B71" s="7">
        <v>1.1060000000000001</v>
      </c>
      <c r="C71" s="7">
        <v>1.103</v>
      </c>
      <c r="D71" s="7">
        <v>1.0980000000000001</v>
      </c>
      <c r="E71" s="7">
        <v>1.093</v>
      </c>
      <c r="F71" s="7">
        <v>1.0920000000000001</v>
      </c>
      <c r="G71" s="7">
        <v>1.091</v>
      </c>
      <c r="H71" s="7">
        <v>1.0880000000000001</v>
      </c>
      <c r="I71" s="7">
        <v>1.0840000000000001</v>
      </c>
      <c r="J71" s="7">
        <v>1.0840000000000001</v>
      </c>
      <c r="K71" s="7">
        <v>1.08</v>
      </c>
      <c r="L71" s="7">
        <v>1.079</v>
      </c>
      <c r="M71" s="7">
        <v>1.0760000000000001</v>
      </c>
      <c r="N71" s="7">
        <v>1.0900000000000001</v>
      </c>
      <c r="O71" s="5" t="s">
        <v>975</v>
      </c>
    </row>
    <row r="72" spans="1:15" ht="13" x14ac:dyDescent="0.3">
      <c r="A72" s="5">
        <f t="shared" ref="A72:A81" si="1">+VALUE(O72)</f>
        <v>2012</v>
      </c>
      <c r="B72" s="7">
        <v>1.0720000000000001</v>
      </c>
      <c r="C72" s="7">
        <v>1.0680000000000001</v>
      </c>
      <c r="D72" s="7">
        <v>1.0640000000000001</v>
      </c>
      <c r="E72" s="7">
        <v>1.0589999999999999</v>
      </c>
      <c r="F72" s="7">
        <v>1.06</v>
      </c>
      <c r="G72" s="7">
        <v>1.0580000000000001</v>
      </c>
      <c r="H72" s="7">
        <v>1.0569999999999999</v>
      </c>
      <c r="I72" s="7">
        <v>1.052</v>
      </c>
      <c r="J72" s="7">
        <v>1.052</v>
      </c>
      <c r="K72" s="7">
        <v>1.052</v>
      </c>
      <c r="L72" s="7">
        <v>1.054</v>
      </c>
      <c r="M72" s="7">
        <v>1.0509999999999999</v>
      </c>
      <c r="N72" s="7">
        <v>1.0580000000000001</v>
      </c>
      <c r="O72" s="5" t="s">
        <v>974</v>
      </c>
    </row>
    <row r="73" spans="1:15" ht="13" x14ac:dyDescent="0.3">
      <c r="A73" s="5">
        <f t="shared" si="1"/>
        <v>2013</v>
      </c>
      <c r="B73" s="7">
        <v>1.0489999999999999</v>
      </c>
      <c r="C73" s="7">
        <v>1.0489999999999999</v>
      </c>
      <c r="D73" s="7">
        <v>1.0469999999999999</v>
      </c>
      <c r="E73" s="7">
        <v>1.0469999999999999</v>
      </c>
      <c r="F73" s="7">
        <v>1.0469999999999999</v>
      </c>
      <c r="G73" s="7">
        <v>1.0449999999999999</v>
      </c>
      <c r="H73" s="7">
        <v>1.044</v>
      </c>
      <c r="I73" s="7">
        <v>1.04</v>
      </c>
      <c r="J73" s="7">
        <v>1.044</v>
      </c>
      <c r="K73" s="7">
        <v>1.0449999999999999</v>
      </c>
      <c r="L73" s="7">
        <v>1.048</v>
      </c>
      <c r="M73" s="7">
        <v>1.0449999999999999</v>
      </c>
      <c r="N73" s="7">
        <v>1.046</v>
      </c>
      <c r="O73" s="5" t="s">
        <v>973</v>
      </c>
    </row>
    <row r="74" spans="1:15" ht="13" x14ac:dyDescent="0.3">
      <c r="A74" s="5">
        <f t="shared" si="1"/>
        <v>2014</v>
      </c>
      <c r="B74" s="7">
        <v>1.0429999999999999</v>
      </c>
      <c r="C74" s="7">
        <v>1.044</v>
      </c>
      <c r="D74" s="7">
        <v>1.044</v>
      </c>
      <c r="E74" s="7">
        <v>1.042</v>
      </c>
      <c r="F74" s="7">
        <v>1.0429999999999999</v>
      </c>
      <c r="G74" s="7">
        <v>1.042</v>
      </c>
      <c r="H74" s="7">
        <v>1.0429999999999999</v>
      </c>
      <c r="I74" s="7">
        <v>1.0409999999999999</v>
      </c>
      <c r="J74" s="7">
        <v>1.0449999999999999</v>
      </c>
      <c r="K74" s="7">
        <v>1.044</v>
      </c>
      <c r="L74" s="7">
        <v>1.046</v>
      </c>
      <c r="M74" s="7">
        <v>1.046</v>
      </c>
      <c r="N74" s="7">
        <v>1.044</v>
      </c>
      <c r="O74" s="5" t="s">
        <v>972</v>
      </c>
    </row>
    <row r="75" spans="1:15" ht="13" x14ac:dyDescent="0.3">
      <c r="A75" s="5">
        <f t="shared" si="1"/>
        <v>2015</v>
      </c>
      <c r="B75" s="7">
        <v>1.0509999999999999</v>
      </c>
      <c r="C75" s="7">
        <v>1.048</v>
      </c>
      <c r="D75" s="7">
        <v>1.046</v>
      </c>
      <c r="E75" s="7">
        <v>1.0449999999999999</v>
      </c>
      <c r="F75" s="7">
        <v>1.044</v>
      </c>
      <c r="G75" s="7">
        <v>1.0429999999999999</v>
      </c>
      <c r="H75" s="7">
        <v>1.044</v>
      </c>
      <c r="I75" s="7">
        <v>1.042</v>
      </c>
      <c r="J75" s="7">
        <v>1.046</v>
      </c>
      <c r="K75" s="7">
        <v>1.044</v>
      </c>
      <c r="L75" s="7">
        <v>1.046</v>
      </c>
      <c r="M75" s="7">
        <v>1.046</v>
      </c>
      <c r="N75" s="7">
        <v>1.0449999999999999</v>
      </c>
      <c r="O75" s="5" t="s">
        <v>971</v>
      </c>
    </row>
    <row r="76" spans="1:15" ht="13" x14ac:dyDescent="0.3">
      <c r="A76" s="5">
        <f t="shared" si="1"/>
        <v>2016</v>
      </c>
      <c r="B76" s="7">
        <v>1.048</v>
      </c>
      <c r="C76" s="7">
        <v>1.05</v>
      </c>
      <c r="D76" s="7">
        <v>1.0489999999999999</v>
      </c>
      <c r="E76" s="7">
        <v>1.0489999999999999</v>
      </c>
      <c r="F76" s="7">
        <v>1.048</v>
      </c>
      <c r="G76" s="7">
        <v>1.046</v>
      </c>
      <c r="H76" s="7">
        <v>1.0449999999999999</v>
      </c>
      <c r="I76" s="7">
        <v>1.0429999999999999</v>
      </c>
      <c r="J76" s="7">
        <v>1.0449999999999999</v>
      </c>
      <c r="K76" s="7">
        <v>1.0449999999999999</v>
      </c>
      <c r="L76" s="7">
        <v>1.0449999999999999</v>
      </c>
      <c r="M76" s="7">
        <v>1.042</v>
      </c>
      <c r="N76" s="7">
        <v>1.046</v>
      </c>
      <c r="O76" s="5" t="s">
        <v>970</v>
      </c>
    </row>
    <row r="77" spans="1:15" ht="13" x14ac:dyDescent="0.3">
      <c r="A77" s="5">
        <f t="shared" si="1"/>
        <v>2017</v>
      </c>
      <c r="B77" s="7">
        <v>1.0389999999999999</v>
      </c>
      <c r="C77" s="7">
        <v>1.0349999999999999</v>
      </c>
      <c r="D77" s="7">
        <v>1.0349999999999999</v>
      </c>
      <c r="E77" s="7">
        <v>1.032</v>
      </c>
      <c r="F77" s="7">
        <v>1.034</v>
      </c>
      <c r="G77" s="7">
        <v>1.0349999999999999</v>
      </c>
      <c r="H77" s="7">
        <v>1.0349999999999999</v>
      </c>
      <c r="I77" s="7">
        <v>1.0309999999999999</v>
      </c>
      <c r="J77" s="7">
        <v>1.034</v>
      </c>
      <c r="K77" s="7">
        <v>1.036</v>
      </c>
      <c r="L77" s="7">
        <v>1.0369999999999999</v>
      </c>
      <c r="M77" s="7">
        <v>1.034</v>
      </c>
      <c r="N77" s="7">
        <v>1.0349999999999999</v>
      </c>
      <c r="O77" s="5" t="s">
        <v>969</v>
      </c>
    </row>
    <row r="78" spans="1:15" ht="13" x14ac:dyDescent="0.3">
      <c r="A78" s="5">
        <f t="shared" si="1"/>
        <v>2018</v>
      </c>
      <c r="B78" s="7">
        <v>1.03</v>
      </c>
      <c r="C78" s="7">
        <v>1.03</v>
      </c>
      <c r="D78" s="7">
        <v>1.028</v>
      </c>
      <c r="E78" s="7">
        <v>1.028</v>
      </c>
      <c r="F78" s="7">
        <v>1.0249999999999999</v>
      </c>
      <c r="G78" s="7">
        <v>1.0229999999999999</v>
      </c>
      <c r="H78" s="7">
        <v>1.02</v>
      </c>
      <c r="I78" s="7">
        <v>1.016</v>
      </c>
      <c r="J78" s="7">
        <v>1.0209999999999999</v>
      </c>
      <c r="K78" s="7">
        <v>1.0209999999999999</v>
      </c>
      <c r="L78" s="7">
        <v>1.0229999999999999</v>
      </c>
      <c r="M78" s="7">
        <v>1.024</v>
      </c>
      <c r="N78" s="7">
        <v>1.024</v>
      </c>
      <c r="O78" s="5" t="s">
        <v>968</v>
      </c>
    </row>
    <row r="79" spans="1:15" ht="13" x14ac:dyDescent="0.3">
      <c r="A79" s="5">
        <f t="shared" si="1"/>
        <v>2019</v>
      </c>
      <c r="B79" s="7">
        <v>1.0229999999999999</v>
      </c>
      <c r="C79" s="7">
        <v>1.022</v>
      </c>
      <c r="D79" s="7">
        <v>1.02</v>
      </c>
      <c r="E79" s="7">
        <v>1.0189999999999999</v>
      </c>
      <c r="F79" s="7">
        <v>1.018</v>
      </c>
      <c r="G79" s="7">
        <v>1.018</v>
      </c>
      <c r="H79" s="7">
        <v>1.018</v>
      </c>
      <c r="I79" s="7">
        <v>1.0129999999999999</v>
      </c>
      <c r="J79" s="7">
        <v>1.02</v>
      </c>
      <c r="K79" s="7">
        <v>1.0209999999999999</v>
      </c>
      <c r="L79" s="7">
        <v>1.022</v>
      </c>
      <c r="M79" s="7">
        <v>1.02</v>
      </c>
      <c r="N79" s="7">
        <v>1.0189999999999999</v>
      </c>
      <c r="O79" s="5" t="s">
        <v>967</v>
      </c>
    </row>
    <row r="80" spans="1:15" ht="13" x14ac:dyDescent="0.3">
      <c r="A80" s="5">
        <f t="shared" si="1"/>
        <v>2020</v>
      </c>
      <c r="B80" s="7">
        <v>1.018</v>
      </c>
      <c r="C80" s="7">
        <v>1.02</v>
      </c>
      <c r="D80" s="7">
        <v>1.0189999999999999</v>
      </c>
      <c r="E80" s="7">
        <v>1.02</v>
      </c>
      <c r="F80" s="7">
        <v>1.022</v>
      </c>
      <c r="G80" s="7">
        <v>1.0209999999999999</v>
      </c>
      <c r="H80" s="7">
        <v>1.022</v>
      </c>
      <c r="I80" s="7">
        <v>1.02</v>
      </c>
      <c r="J80" s="7">
        <v>1.026</v>
      </c>
      <c r="K80" s="7">
        <v>1.0249999999999999</v>
      </c>
      <c r="L80" s="7">
        <v>1.0249999999999999</v>
      </c>
      <c r="M80" s="7">
        <v>1.022</v>
      </c>
      <c r="N80" s="7">
        <v>1.022</v>
      </c>
      <c r="O80" s="5" t="s">
        <v>966</v>
      </c>
    </row>
    <row r="81" spans="1:15" ht="13" x14ac:dyDescent="0.3">
      <c r="A81" s="5">
        <f t="shared" si="1"/>
        <v>2021</v>
      </c>
      <c r="B81" s="7">
        <v>1.016</v>
      </c>
      <c r="C81" s="7">
        <v>1.0149999999999999</v>
      </c>
      <c r="D81" s="7">
        <v>1.012</v>
      </c>
      <c r="E81" s="7">
        <v>1.008</v>
      </c>
      <c r="F81" s="7">
        <v>1.0089999999999999</v>
      </c>
      <c r="G81" s="7">
        <v>1.0069999999999999</v>
      </c>
      <c r="H81" s="7">
        <v>1.0029999999999999</v>
      </c>
      <c r="I81" s="7">
        <v>0.998</v>
      </c>
      <c r="J81" s="7">
        <v>1</v>
      </c>
      <c r="K81" s="7"/>
      <c r="L81" s="7"/>
      <c r="M81" s="7"/>
      <c r="N81" s="7"/>
      <c r="O81" s="5" t="s">
        <v>965</v>
      </c>
    </row>
  </sheetData>
  <mergeCells count="3">
    <mergeCell ref="A1:O1"/>
    <mergeCell ref="A2:O2"/>
    <mergeCell ref="A4:N4"/>
  </mergeCells>
  <printOptions horizontalCentered="1" gridLines="1"/>
  <pageMargins left="0.75" right="0.75" top="1" bottom="1" header="0.5" footer="0.5"/>
  <pageSetup orientation="landscape" horizontalDpi="300" verticalDpi="300"/>
  <headerFooter alignWithMargins="0">
    <oddFooter>&amp;C &amp;L&amp;RPagina &amp;P di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DC42-B41B-4E08-9BC3-AAB9A7D16D6B}">
  <dimension ref="A1:G162"/>
  <sheetViews>
    <sheetView topLeftCell="A109" workbookViewId="0">
      <selection activeCell="G1" sqref="G1"/>
    </sheetView>
  </sheetViews>
  <sheetFormatPr defaultRowHeight="14.5" x14ac:dyDescent="0.35"/>
  <cols>
    <col min="2" max="3" width="12.6328125" style="2" bestFit="1" customWidth="1"/>
    <col min="4" max="4" width="12.6328125" style="2" customWidth="1"/>
  </cols>
  <sheetData>
    <row r="1" spans="1:7" x14ac:dyDescent="0.35">
      <c r="A1" t="s">
        <v>1095</v>
      </c>
      <c r="B1" s="2" t="s">
        <v>1094</v>
      </c>
      <c r="C1" s="2" t="s">
        <v>1093</v>
      </c>
      <c r="D1" s="2" t="s">
        <v>1092</v>
      </c>
      <c r="E1" t="s">
        <v>1091</v>
      </c>
      <c r="F1" s="2" t="s">
        <v>1096</v>
      </c>
      <c r="G1" s="2" t="s">
        <v>1090</v>
      </c>
    </row>
    <row r="2" spans="1:7" x14ac:dyDescent="0.35">
      <c r="A2">
        <v>1861</v>
      </c>
      <c r="B2" s="2">
        <v>3.9688135465198799</v>
      </c>
      <c r="C2" s="2">
        <f>+IFERROR(VLOOKUP(A2,indexconsfamiglie[#All],2,FALSE),0)</f>
        <v>0</v>
      </c>
      <c r="D2" s="2">
        <f>+IF(C2&gt;0,C2,B2*C$136/B$136)</f>
        <v>4.0407383345898085</v>
      </c>
      <c r="F2" t="e">
        <f>+IFERROR(D2*1000/E2,0)*VLOOKUP(A2,'Variazioni mese finale'!A$6:N$81,14,FALSE)</f>
        <v>#N/A</v>
      </c>
      <c r="G2">
        <f>+IFERROR(F2/F$99,0)</f>
        <v>0</v>
      </c>
    </row>
    <row r="3" spans="1:7" x14ac:dyDescent="0.35">
      <c r="A3">
        <v>1862</v>
      </c>
      <c r="B3" s="2">
        <v>3.8822709718466677</v>
      </c>
      <c r="C3" s="2">
        <f>+IFERROR(VLOOKUP(A3,indexconsfamiglie[#All],2,FALSE),0)</f>
        <v>0</v>
      </c>
      <c r="D3" s="2">
        <f>+IF(C3&gt;0,C3,B3*C$136/B$136)</f>
        <v>3.9526273928795876</v>
      </c>
      <c r="E3">
        <v>26328</v>
      </c>
      <c r="F3" t="e">
        <f>+IFERROR(D3*1000/E3,0)*VLOOKUP(A3,'Variazioni mese finale'!A$6:N$81,14,FALSE)</f>
        <v>#N/A</v>
      </c>
      <c r="G3">
        <f t="shared" ref="G3:G66" si="0">+IFERROR(F3/F$99,0)</f>
        <v>0</v>
      </c>
    </row>
    <row r="4" spans="1:7" x14ac:dyDescent="0.35">
      <c r="A4">
        <v>1863</v>
      </c>
      <c r="B4" s="2">
        <v>3.8401737762698565</v>
      </c>
      <c r="C4" s="2">
        <f>+IFERROR(VLOOKUP(A4,indexconsfamiglie[#All],2,FALSE),0)</f>
        <v>0</v>
      </c>
      <c r="D4" s="2">
        <f>+IF(C4&gt;0,C4,B4*C$136/B$136)</f>
        <v>3.9097672912517085</v>
      </c>
      <c r="E4">
        <v>26507</v>
      </c>
      <c r="F4" t="e">
        <f>+IFERROR(D4*1000/E4,0)*VLOOKUP(A4,'Variazioni mese finale'!A$6:N$81,14,FALSE)</f>
        <v>#N/A</v>
      </c>
      <c r="G4">
        <f t="shared" si="0"/>
        <v>0</v>
      </c>
    </row>
    <row r="5" spans="1:7" x14ac:dyDescent="0.35">
      <c r="A5">
        <v>1864</v>
      </c>
      <c r="B5" s="2">
        <v>3.9029258799420794</v>
      </c>
      <c r="C5" s="2">
        <f>+IFERROR(VLOOKUP(A5,indexconsfamiglie[#All],2,FALSE),0)</f>
        <v>0</v>
      </c>
      <c r="D5" s="2">
        <f>+IF(C5&gt;0,C5,B5*C$136/B$136)</f>
        <v>3.9736566193625866</v>
      </c>
      <c r="E5">
        <v>26712</v>
      </c>
      <c r="F5" t="e">
        <f>+IFERROR(D5*1000/E5,0)*VLOOKUP(A5,'Variazioni mese finale'!A$6:N$81,14,FALSE)</f>
        <v>#N/A</v>
      </c>
      <c r="G5">
        <f t="shared" si="0"/>
        <v>0</v>
      </c>
    </row>
    <row r="6" spans="1:7" x14ac:dyDescent="0.35">
      <c r="A6">
        <v>1865</v>
      </c>
      <c r="B6" s="2">
        <v>4.1850818412745712</v>
      </c>
      <c r="C6" s="2">
        <f>+IFERROR(VLOOKUP(A6,indexconsfamiglie[#All],2,FALSE),0)</f>
        <v>0</v>
      </c>
      <c r="D6" s="2">
        <f>+IF(C6&gt;0,C6,B6*C$136/B$136)</f>
        <v>4.2609259495857135</v>
      </c>
      <c r="E6">
        <v>26915</v>
      </c>
      <c r="F6" t="e">
        <f>+IFERROR(D6*1000/E6,0)*VLOOKUP(A6,'Variazioni mese finale'!A$6:N$81,14,FALSE)</f>
        <v>#N/A</v>
      </c>
      <c r="G6">
        <f t="shared" si="0"/>
        <v>0</v>
      </c>
    </row>
    <row r="7" spans="1:7" x14ac:dyDescent="0.35">
      <c r="A7">
        <v>1866</v>
      </c>
      <c r="B7" s="2">
        <v>4.1967437167417518</v>
      </c>
      <c r="C7" s="2">
        <f>+IFERROR(VLOOKUP(A7,indexconsfamiglie[#All],2,FALSE),0)</f>
        <v>0</v>
      </c>
      <c r="D7" s="2">
        <f>+IF(C7&gt;0,C7,B7*C$136/B$136)</f>
        <v>4.2727991672869505</v>
      </c>
      <c r="E7">
        <v>27131</v>
      </c>
      <c r="F7" t="e">
        <f>+IFERROR(D7*1000/E7,0)*VLOOKUP(A7,'Variazioni mese finale'!A$6:N$81,14,FALSE)</f>
        <v>#N/A</v>
      </c>
      <c r="G7">
        <f t="shared" si="0"/>
        <v>0</v>
      </c>
    </row>
    <row r="8" spans="1:7" x14ac:dyDescent="0.35">
      <c r="A8">
        <v>1867</v>
      </c>
      <c r="B8" s="2">
        <v>4.2524155082218087</v>
      </c>
      <c r="C8" s="2">
        <f>+IFERROR(VLOOKUP(A8,indexconsfamiglie[#All],2,FALSE),0)</f>
        <v>0</v>
      </c>
      <c r="D8" s="2">
        <f>+IF(C8&gt;0,C8,B8*C$136/B$136)</f>
        <v>4.3294798703111601</v>
      </c>
      <c r="E8">
        <v>27381</v>
      </c>
      <c r="F8" t="e">
        <f>+IFERROR(D8*1000/E8,0)*VLOOKUP(A8,'Variazioni mese finale'!A$6:N$81,14,FALSE)</f>
        <v>#N/A</v>
      </c>
      <c r="G8">
        <f t="shared" si="0"/>
        <v>0</v>
      </c>
    </row>
    <row r="9" spans="1:7" x14ac:dyDescent="0.35">
      <c r="A9">
        <v>1868</v>
      </c>
      <c r="B9" s="2">
        <v>4.4513090618625935</v>
      </c>
      <c r="C9" s="2">
        <f>+IFERROR(VLOOKUP(A9,indexconsfamiglie[#All],2,FALSE),0)</f>
        <v>0</v>
      </c>
      <c r="D9" s="2">
        <f>+IF(C9&gt;0,C9,B9*C$136/B$136)</f>
        <v>4.5319778706024145</v>
      </c>
      <c r="E9">
        <v>27440</v>
      </c>
      <c r="F9" t="e">
        <f>+IFERROR(D9*1000/E9,0)*VLOOKUP(A9,'Variazioni mese finale'!A$6:N$81,14,FALSE)</f>
        <v>#N/A</v>
      </c>
      <c r="G9">
        <f t="shared" si="0"/>
        <v>0</v>
      </c>
    </row>
    <row r="10" spans="1:7" x14ac:dyDescent="0.35">
      <c r="A10">
        <v>1869</v>
      </c>
      <c r="B10" s="2">
        <v>4.301113511150497</v>
      </c>
      <c r="C10" s="2">
        <f>+IFERROR(VLOOKUP(A10,indexconsfamiglie[#All],2,FALSE),0)</f>
        <v>0</v>
      </c>
      <c r="D10" s="2">
        <f>+IF(C10&gt;0,C10,B10*C$136/B$136)</f>
        <v>4.3790604023632307</v>
      </c>
      <c r="E10">
        <v>27561</v>
      </c>
      <c r="F10" t="e">
        <f>+IFERROR(D10*1000/E10,0)*VLOOKUP(A10,'Variazioni mese finale'!A$6:N$81,14,FALSE)</f>
        <v>#N/A</v>
      </c>
      <c r="G10">
        <f t="shared" si="0"/>
        <v>0</v>
      </c>
    </row>
    <row r="11" spans="1:7" x14ac:dyDescent="0.35">
      <c r="A11">
        <v>1870</v>
      </c>
      <c r="B11" s="2">
        <v>4.3936738745389965</v>
      </c>
      <c r="C11" s="2">
        <f>+IFERROR(VLOOKUP(A11,indexconsfamiglie[#All],2,FALSE),0)</f>
        <v>0</v>
      </c>
      <c r="D11" s="2">
        <f>+IF(C11&gt;0,C11,B11*C$136/B$136)</f>
        <v>4.4732981901110156</v>
      </c>
      <c r="E11">
        <v>27801</v>
      </c>
      <c r="F11" t="e">
        <f>+IFERROR(D11*1000/E11,0)*VLOOKUP(A11,'Variazioni mese finale'!A$6:N$81,14,FALSE)</f>
        <v>#N/A</v>
      </c>
      <c r="G11">
        <f t="shared" si="0"/>
        <v>0</v>
      </c>
    </row>
    <row r="12" spans="1:7" x14ac:dyDescent="0.35">
      <c r="A12">
        <v>1871</v>
      </c>
      <c r="B12" s="2">
        <v>4.3260830093188671</v>
      </c>
      <c r="C12" s="2">
        <f>+IFERROR(VLOOKUP(A12,indexconsfamiglie[#All],2,FALSE),0)</f>
        <v>0</v>
      </c>
      <c r="D12" s="2">
        <f>+IF(C12&gt;0,C12,B12*C$136/B$136)</f>
        <v>4.4044824100392708</v>
      </c>
      <c r="E12">
        <v>27974</v>
      </c>
      <c r="F12" t="e">
        <f>+IFERROR(D12*1000/E12,0)*VLOOKUP(A12,'Variazioni mese finale'!A$6:N$81,14,FALSE)</f>
        <v>#N/A</v>
      </c>
      <c r="G12">
        <f t="shared" si="0"/>
        <v>0</v>
      </c>
    </row>
    <row r="13" spans="1:7" x14ac:dyDescent="0.35">
      <c r="A13">
        <v>1872</v>
      </c>
      <c r="B13" s="2">
        <v>4.5759478827636597</v>
      </c>
      <c r="C13" s="2">
        <f>+IFERROR(VLOOKUP(A13,indexconsfamiglie[#All],2,FALSE),0)</f>
        <v>0</v>
      </c>
      <c r="D13" s="2">
        <f>+IF(C13&gt;0,C13,B13*C$136/B$136)</f>
        <v>4.6588754574226945</v>
      </c>
      <c r="E13">
        <v>28151</v>
      </c>
      <c r="F13" t="e">
        <f>+IFERROR(D13*1000/E13,0)*VLOOKUP(A13,'Variazioni mese finale'!A$6:N$81,14,FALSE)</f>
        <v>#N/A</v>
      </c>
      <c r="G13">
        <f t="shared" si="0"/>
        <v>0</v>
      </c>
    </row>
    <row r="14" spans="1:7" x14ac:dyDescent="0.35">
      <c r="A14">
        <v>1873</v>
      </c>
      <c r="B14" s="2">
        <v>5.0607956277269999</v>
      </c>
      <c r="C14" s="2">
        <f>+IFERROR(VLOOKUP(A14,indexconsfamiglie[#All],2,FALSE),0)</f>
        <v>0</v>
      </c>
      <c r="D14" s="2">
        <f>+IF(C14&gt;0,C14,B14*C$136/B$136)</f>
        <v>5.1525098513162293</v>
      </c>
      <c r="E14">
        <v>28314</v>
      </c>
      <c r="F14" t="e">
        <f>+IFERROR(D14*1000/E14,0)*VLOOKUP(A14,'Variazioni mese finale'!A$6:N$81,14,FALSE)</f>
        <v>#N/A</v>
      </c>
      <c r="G14">
        <f t="shared" si="0"/>
        <v>0</v>
      </c>
    </row>
    <row r="15" spans="1:7" x14ac:dyDescent="0.35">
      <c r="A15">
        <v>1874</v>
      </c>
      <c r="B15" s="2">
        <v>5.1876405735189932</v>
      </c>
      <c r="C15" s="2">
        <f>+IFERROR(VLOOKUP(A15,indexconsfamiglie[#All],2,FALSE),0)</f>
        <v>0</v>
      </c>
      <c r="D15" s="2">
        <f>+IF(C15&gt;0,C15,B15*C$136/B$136)</f>
        <v>5.2816535435060805</v>
      </c>
      <c r="E15">
        <v>28459</v>
      </c>
      <c r="F15" t="e">
        <f>+IFERROR(D15*1000/E15,0)*VLOOKUP(A15,'Variazioni mese finale'!A$6:N$81,14,FALSE)</f>
        <v>#N/A</v>
      </c>
      <c r="G15">
        <f t="shared" si="0"/>
        <v>0</v>
      </c>
    </row>
    <row r="16" spans="1:7" x14ac:dyDescent="0.35">
      <c r="A16">
        <v>1875</v>
      </c>
      <c r="B16" s="2">
        <v>4.4243566087678081</v>
      </c>
      <c r="C16" s="2">
        <f>+IFERROR(VLOOKUP(A16,indexconsfamiglie[#All],2,FALSE),0)</f>
        <v>0</v>
      </c>
      <c r="D16" s="2">
        <f>+IF(C16&gt;0,C16,B16*C$136/B$136)</f>
        <v>4.5045369719170045</v>
      </c>
      <c r="E16">
        <v>28551</v>
      </c>
      <c r="F16" t="e">
        <f>+IFERROR(D16*1000/E16,0)*VLOOKUP(A16,'Variazioni mese finale'!A$6:N$81,14,FALSE)</f>
        <v>#N/A</v>
      </c>
      <c r="G16">
        <f t="shared" si="0"/>
        <v>0</v>
      </c>
    </row>
    <row r="17" spans="1:7" x14ac:dyDescent="0.35">
      <c r="A17">
        <v>1876</v>
      </c>
      <c r="B17" s="2">
        <v>4.3461448280912611</v>
      </c>
      <c r="C17" s="2">
        <f>+IFERROR(VLOOKUP(A17,indexconsfamiglie[#All],2,FALSE),0)</f>
        <v>0</v>
      </c>
      <c r="D17" s="2">
        <f>+IF(C17&gt;0,C17,B17*C$136/B$136)</f>
        <v>4.4249077989432903</v>
      </c>
      <c r="E17">
        <v>28709</v>
      </c>
      <c r="F17" t="e">
        <f>+IFERROR(D17*1000/E17,0)*VLOOKUP(A17,'Variazioni mese finale'!A$6:N$81,14,FALSE)</f>
        <v>#N/A</v>
      </c>
      <c r="G17">
        <f t="shared" si="0"/>
        <v>0</v>
      </c>
    </row>
    <row r="18" spans="1:7" x14ac:dyDescent="0.35">
      <c r="A18">
        <v>1877</v>
      </c>
      <c r="B18" s="2">
        <v>4.9626000681494169</v>
      </c>
      <c r="C18" s="2">
        <f>+IFERROR(VLOOKUP(A18,indexconsfamiglie[#All],2,FALSE),0)</f>
        <v>0</v>
      </c>
      <c r="D18" s="2">
        <f>+IF(C18&gt;0,C18,B18*C$136/B$136)</f>
        <v>5.0525347435867261</v>
      </c>
      <c r="E18">
        <v>28964</v>
      </c>
      <c r="F18" t="e">
        <f>+IFERROR(D18*1000/E18,0)*VLOOKUP(A18,'Variazioni mese finale'!A$6:N$81,14,FALSE)</f>
        <v>#N/A</v>
      </c>
      <c r="G18">
        <f t="shared" si="0"/>
        <v>0</v>
      </c>
    </row>
    <row r="19" spans="1:7" x14ac:dyDescent="0.35">
      <c r="A19">
        <v>1878</v>
      </c>
      <c r="B19" s="2">
        <v>4.8800401673297227</v>
      </c>
      <c r="C19" s="2">
        <f>+IFERROR(VLOOKUP(A19,indexconsfamiglie[#All],2,FALSE),0)</f>
        <v>0</v>
      </c>
      <c r="D19" s="2">
        <f>+IF(C19&gt;0,C19,B19*C$136/B$136)</f>
        <v>4.9684786517013828</v>
      </c>
      <c r="E19">
        <v>29169</v>
      </c>
      <c r="F19" t="e">
        <f>+IFERROR(D19*1000/E19,0)*VLOOKUP(A19,'Variazioni mese finale'!A$6:N$81,14,FALSE)</f>
        <v>#N/A</v>
      </c>
      <c r="G19">
        <f t="shared" si="0"/>
        <v>0</v>
      </c>
    </row>
    <row r="20" spans="1:7" x14ac:dyDescent="0.35">
      <c r="A20">
        <v>1879</v>
      </c>
      <c r="B20" s="2">
        <v>4.762401223817287</v>
      </c>
      <c r="C20" s="2">
        <f>+IFERROR(VLOOKUP(A20,indexconsfamiglie[#All],2,FALSE),0)</f>
        <v>0</v>
      </c>
      <c r="D20" s="2">
        <f>+IF(C20&gt;0,C20,B20*C$136/B$136)</f>
        <v>4.8487077974852255</v>
      </c>
      <c r="E20">
        <v>29334</v>
      </c>
      <c r="F20" t="e">
        <f>+IFERROR(D20*1000/E20,0)*VLOOKUP(A20,'Variazioni mese finale'!A$6:N$81,14,FALSE)</f>
        <v>#N/A</v>
      </c>
      <c r="G20">
        <f t="shared" si="0"/>
        <v>0</v>
      </c>
    </row>
    <row r="21" spans="1:7" x14ac:dyDescent="0.35">
      <c r="A21">
        <v>1880</v>
      </c>
      <c r="B21" s="2">
        <v>5.0036604459521001</v>
      </c>
      <c r="C21" s="2">
        <f>+IFERROR(VLOOKUP(A21,indexconsfamiglie[#All],2,FALSE),0)</f>
        <v>0</v>
      </c>
      <c r="D21" s="2">
        <f>+IF(C21&gt;0,C21,B21*C$136/B$136)</f>
        <v>5.0943392377196206</v>
      </c>
      <c r="E21">
        <v>29516</v>
      </c>
      <c r="F21" t="e">
        <f>+IFERROR(D21*1000/E21,0)*VLOOKUP(A21,'Variazioni mese finale'!A$6:N$81,14,FALSE)</f>
        <v>#N/A</v>
      </c>
      <c r="G21">
        <f t="shared" si="0"/>
        <v>0</v>
      </c>
    </row>
    <row r="22" spans="1:7" x14ac:dyDescent="0.35">
      <c r="A22">
        <v>1881</v>
      </c>
      <c r="B22" s="2">
        <v>4.9281382256588424</v>
      </c>
      <c r="C22" s="2">
        <f>+IFERROR(VLOOKUP(A22,indexconsfamiglie[#All],2,FALSE),0)</f>
        <v>0</v>
      </c>
      <c r="D22" s="2">
        <f>+IF(C22&gt;0,C22,B22*C$136/B$136)</f>
        <v>5.0174483666632339</v>
      </c>
      <c r="E22">
        <v>29552</v>
      </c>
      <c r="F22" t="e">
        <f>+IFERROR(D22*1000/E22,0)*VLOOKUP(A22,'Variazioni mese finale'!A$6:N$81,14,FALSE)</f>
        <v>#N/A</v>
      </c>
      <c r="G22">
        <f t="shared" si="0"/>
        <v>0</v>
      </c>
    </row>
    <row r="23" spans="1:7" x14ac:dyDescent="0.35">
      <c r="A23">
        <v>1882</v>
      </c>
      <c r="B23" s="2">
        <v>5.0212877394523492</v>
      </c>
      <c r="C23" s="2">
        <f>+IFERROR(VLOOKUP(A23,indexconsfamiglie[#All],2,FALSE),0)</f>
        <v>0</v>
      </c>
      <c r="D23" s="2">
        <f>+IF(C23&gt;0,C23,B23*C$136/B$136)</f>
        <v>5.1122859816889816</v>
      </c>
      <c r="E23">
        <v>29791</v>
      </c>
      <c r="F23" t="e">
        <f>+IFERROR(D23*1000/E23,0)*VLOOKUP(A23,'Variazioni mese finale'!A$6:N$81,14,FALSE)</f>
        <v>#N/A</v>
      </c>
      <c r="G23">
        <f t="shared" si="0"/>
        <v>0</v>
      </c>
    </row>
    <row r="24" spans="1:7" x14ac:dyDescent="0.35">
      <c r="A24">
        <v>1883</v>
      </c>
      <c r="B24" s="2">
        <v>4.8278639238974925</v>
      </c>
      <c r="C24" s="2">
        <f>+IFERROR(VLOOKUP(A24,indexconsfamiglie[#All],2,FALSE),0)</f>
        <v>0</v>
      </c>
      <c r="D24" s="2">
        <f>+IF(C24&gt;0,C24,B24*C$136/B$136)</f>
        <v>4.915356844763294</v>
      </c>
      <c r="E24">
        <v>30005</v>
      </c>
      <c r="F24" t="e">
        <f>+IFERROR(D24*1000/E24,0)*VLOOKUP(A24,'Variazioni mese finale'!A$6:N$81,14,FALSE)</f>
        <v>#N/A</v>
      </c>
      <c r="G24">
        <f t="shared" si="0"/>
        <v>0</v>
      </c>
    </row>
    <row r="25" spans="1:7" x14ac:dyDescent="0.35">
      <c r="A25">
        <v>1884</v>
      </c>
      <c r="B25" s="2">
        <v>4.6411374316548493</v>
      </c>
      <c r="C25" s="2">
        <f>+IFERROR(VLOOKUP(A25,indexconsfamiglie[#All],2,FALSE),0)</f>
        <v>0</v>
      </c>
      <c r="D25" s="2">
        <f>+IF(C25&gt;0,C25,B25*C$136/B$136)</f>
        <v>4.725246403331762</v>
      </c>
      <c r="E25">
        <v>30221</v>
      </c>
      <c r="F25" t="e">
        <f>+IFERROR(D25*1000/E25,0)*VLOOKUP(A25,'Variazioni mese finale'!A$6:N$81,14,FALSE)</f>
        <v>#N/A</v>
      </c>
      <c r="G25">
        <f t="shared" si="0"/>
        <v>0</v>
      </c>
    </row>
    <row r="26" spans="1:7" x14ac:dyDescent="0.35">
      <c r="A26">
        <v>1885</v>
      </c>
      <c r="B26" s="2">
        <v>5.0908287673744734</v>
      </c>
      <c r="C26" s="2">
        <f>+IFERROR(VLOOKUP(A26,indexconsfamiglie[#All],2,FALSE),0)</f>
        <v>0</v>
      </c>
      <c r="D26" s="2">
        <f>+IF(C26&gt;0,C26,B26*C$136/B$136)</f>
        <v>5.1830872662688794</v>
      </c>
      <c r="E26">
        <v>30511</v>
      </c>
      <c r="F26" t="e">
        <f>+IFERROR(D26*1000/E26,0)*VLOOKUP(A26,'Variazioni mese finale'!A$6:N$81,14,FALSE)</f>
        <v>#N/A</v>
      </c>
      <c r="G26">
        <f t="shared" si="0"/>
        <v>0</v>
      </c>
    </row>
    <row r="27" spans="1:7" x14ac:dyDescent="0.35">
      <c r="A27">
        <v>1886</v>
      </c>
      <c r="B27" s="2">
        <v>5.4042701362291572</v>
      </c>
      <c r="C27" s="2">
        <f>+IFERROR(VLOOKUP(A27,indexconsfamiglie[#All],2,FALSE),0)</f>
        <v>0</v>
      </c>
      <c r="D27" s="2">
        <f>+IF(C27&gt;0,C27,B27*C$136/B$136)</f>
        <v>5.5022089735327562</v>
      </c>
      <c r="E27">
        <v>30776</v>
      </c>
      <c r="F27" t="e">
        <f>+IFERROR(D27*1000/E27,0)*VLOOKUP(A27,'Variazioni mese finale'!A$6:N$81,14,FALSE)</f>
        <v>#N/A</v>
      </c>
      <c r="G27">
        <f t="shared" si="0"/>
        <v>0</v>
      </c>
    </row>
    <row r="28" spans="1:7" x14ac:dyDescent="0.35">
      <c r="A28">
        <v>1887</v>
      </c>
      <c r="B28" s="2">
        <v>5.2115277069234738</v>
      </c>
      <c r="C28" s="2">
        <f>+IFERROR(VLOOKUP(A28,indexconsfamiglie[#All],2,FALSE),0)</f>
        <v>0</v>
      </c>
      <c r="D28" s="2">
        <f>+IF(C28&gt;0,C28,B28*C$136/B$136)</f>
        <v>5.3059735712724594</v>
      </c>
      <c r="E28">
        <v>30937</v>
      </c>
      <c r="F28" t="e">
        <f>+IFERROR(D28*1000/E28,0)*VLOOKUP(A28,'Variazioni mese finale'!A$6:N$81,14,FALSE)</f>
        <v>#N/A</v>
      </c>
      <c r="G28">
        <f t="shared" si="0"/>
        <v>0</v>
      </c>
    </row>
    <row r="29" spans="1:7" x14ac:dyDescent="0.35">
      <c r="A29">
        <v>1888</v>
      </c>
      <c r="B29" s="2">
        <v>4.9306374161564834</v>
      </c>
      <c r="C29" s="2">
        <f>+IFERROR(VLOOKUP(A29,indexconsfamiglie[#All],2,FALSE),0)</f>
        <v>0</v>
      </c>
      <c r="D29" s="2">
        <f>+IF(C29&gt;0,C29,B29*C$136/B$136)</f>
        <v>5.0199928487183589</v>
      </c>
      <c r="E29">
        <v>31160</v>
      </c>
      <c r="F29" t="e">
        <f>+IFERROR(D29*1000/E29,0)*VLOOKUP(A29,'Variazioni mese finale'!A$6:N$81,14,FALSE)</f>
        <v>#N/A</v>
      </c>
      <c r="G29">
        <f t="shared" si="0"/>
        <v>0</v>
      </c>
    </row>
    <row r="30" spans="1:7" x14ac:dyDescent="0.35">
      <c r="A30">
        <v>1889</v>
      </c>
      <c r="B30" s="2">
        <v>5.2779392050619522</v>
      </c>
      <c r="C30" s="2">
        <f>+IFERROR(VLOOKUP(A30,indexconsfamiglie[#All],2,FALSE),0)</f>
        <v>0</v>
      </c>
      <c r="D30" s="2">
        <f>+IF(C30&gt;0,C30,B30*C$136/B$136)</f>
        <v>5.373588611193143</v>
      </c>
      <c r="E30">
        <v>31325</v>
      </c>
      <c r="F30" t="e">
        <f>+IFERROR(D30*1000/E30,0)*VLOOKUP(A30,'Variazioni mese finale'!A$6:N$81,14,FALSE)</f>
        <v>#N/A</v>
      </c>
      <c r="G30">
        <f t="shared" si="0"/>
        <v>0</v>
      </c>
    </row>
    <row r="31" spans="1:7" x14ac:dyDescent="0.35">
      <c r="A31">
        <v>1890</v>
      </c>
      <c r="B31" s="2">
        <v>5.5701699912539508</v>
      </c>
      <c r="C31" s="2">
        <f>+IFERROR(VLOOKUP(A31,indexconsfamiglie[#All],2,FALSE),0)</f>
        <v>0</v>
      </c>
      <c r="D31" s="2">
        <f>+IF(C31&gt;0,C31,B31*C$136/B$136)</f>
        <v>5.6711153471993621</v>
      </c>
      <c r="E31">
        <v>31611</v>
      </c>
      <c r="F31" t="e">
        <f>+IFERROR(D31*1000/E31,0)*VLOOKUP(A31,'Variazioni mese finale'!A$6:N$81,14,FALSE)</f>
        <v>#N/A</v>
      </c>
      <c r="G31">
        <f t="shared" si="0"/>
        <v>0</v>
      </c>
    </row>
    <row r="32" spans="1:7" x14ac:dyDescent="0.35">
      <c r="A32">
        <v>1891</v>
      </c>
      <c r="B32" s="2">
        <v>5.6042039233262546</v>
      </c>
      <c r="C32" s="2">
        <f>+IFERROR(VLOOKUP(A32,indexconsfamiglie[#All],2,FALSE),0)</f>
        <v>0</v>
      </c>
      <c r="D32" s="2">
        <f>+IF(C32&gt;0,C32,B32*C$136/B$136)</f>
        <v>5.7057660589018484</v>
      </c>
      <c r="E32">
        <v>31792</v>
      </c>
      <c r="F32" t="e">
        <f>+IFERROR(D32*1000/E32,0)*VLOOKUP(A32,'Variazioni mese finale'!A$6:N$81,14,FALSE)</f>
        <v>#N/A</v>
      </c>
      <c r="G32">
        <f t="shared" si="0"/>
        <v>0</v>
      </c>
    </row>
    <row r="33" spans="1:7" x14ac:dyDescent="0.35">
      <c r="A33">
        <v>1892</v>
      </c>
      <c r="B33" s="2">
        <v>5.2603795751684128</v>
      </c>
      <c r="C33" s="2">
        <f>+IFERROR(VLOOKUP(A33,indexconsfamiglie[#All],2,FALSE),0)</f>
        <v>0</v>
      </c>
      <c r="D33" s="2">
        <f>+IF(C33&gt;0,C33,B33*C$136/B$136)</f>
        <v>5.3557107570636004</v>
      </c>
      <c r="E33">
        <v>31992</v>
      </c>
      <c r="F33" t="e">
        <f>+IFERROR(D33*1000/E33,0)*VLOOKUP(A33,'Variazioni mese finale'!A$6:N$81,14,FALSE)</f>
        <v>#N/A</v>
      </c>
      <c r="G33">
        <f t="shared" si="0"/>
        <v>0</v>
      </c>
    </row>
    <row r="34" spans="1:7" x14ac:dyDescent="0.35">
      <c r="A34">
        <v>1893</v>
      </c>
      <c r="B34" s="2">
        <v>5.1799340030771148</v>
      </c>
      <c r="C34" s="2">
        <f>+IFERROR(VLOOKUP(A34,indexconsfamiglie[#All],2,FALSE),0)</f>
        <v>0</v>
      </c>
      <c r="D34" s="2">
        <f>+IF(C34&gt;0,C34,B34*C$136/B$136)</f>
        <v>5.2738073108101604</v>
      </c>
      <c r="E34">
        <v>32189</v>
      </c>
      <c r="F34" t="e">
        <f>+IFERROR(D34*1000/E34,0)*VLOOKUP(A34,'Variazioni mese finale'!A$6:N$81,14,FALSE)</f>
        <v>#N/A</v>
      </c>
      <c r="G34">
        <f t="shared" si="0"/>
        <v>0</v>
      </c>
    </row>
    <row r="35" spans="1:7" x14ac:dyDescent="0.35">
      <c r="A35">
        <v>1894</v>
      </c>
      <c r="B35" s="2">
        <v>5.0083280396851899</v>
      </c>
      <c r="C35" s="2">
        <f>+IFERROR(VLOOKUP(A35,indexconsfamiglie[#All],2,FALSE),0)</f>
        <v>0</v>
      </c>
      <c r="D35" s="2">
        <f>+IF(C35&gt;0,C35,B35*C$136/B$136)</f>
        <v>5.0990914198784738</v>
      </c>
      <c r="E35">
        <v>32417</v>
      </c>
      <c r="F35" t="e">
        <f>+IFERROR(D35*1000/E35,0)*VLOOKUP(A35,'Variazioni mese finale'!A$6:N$81,14,FALSE)</f>
        <v>#N/A</v>
      </c>
      <c r="G35">
        <f t="shared" si="0"/>
        <v>0</v>
      </c>
    </row>
    <row r="36" spans="1:7" x14ac:dyDescent="0.35">
      <c r="A36">
        <v>1895</v>
      </c>
      <c r="B36" s="2">
        <v>5.3253034585090564</v>
      </c>
      <c r="C36" s="2">
        <f>+IFERROR(VLOOKUP(A36,indexconsfamiglie[#All],2,FALSE),0)</f>
        <v>0</v>
      </c>
      <c r="D36" s="2">
        <f>+IF(C36&gt;0,C36,B36*C$136/B$136)</f>
        <v>5.4218112229005531</v>
      </c>
      <c r="E36">
        <v>32608</v>
      </c>
      <c r="F36" t="e">
        <f>+IFERROR(D36*1000/E36,0)*VLOOKUP(A36,'Variazioni mese finale'!A$6:N$81,14,FALSE)</f>
        <v>#N/A</v>
      </c>
      <c r="G36">
        <f t="shared" si="0"/>
        <v>0</v>
      </c>
    </row>
    <row r="37" spans="1:7" x14ac:dyDescent="0.35">
      <c r="A37">
        <v>1896</v>
      </c>
      <c r="B37" s="2">
        <v>5.3888976654418856</v>
      </c>
      <c r="C37" s="2">
        <f>+IFERROR(VLOOKUP(A37,indexconsfamiglie[#All],2,FALSE),0)</f>
        <v>0</v>
      </c>
      <c r="D37" s="2">
        <f>+IF(C37&gt;0,C37,B37*C$136/B$136)</f>
        <v>5.4865579152808612</v>
      </c>
      <c r="E37">
        <v>32770</v>
      </c>
      <c r="F37" t="e">
        <f>+IFERROR(D37*1000/E37,0)*VLOOKUP(A37,'Variazioni mese finale'!A$6:N$81,14,FALSE)</f>
        <v>#N/A</v>
      </c>
      <c r="G37">
        <f t="shared" si="0"/>
        <v>0</v>
      </c>
    </row>
    <row r="38" spans="1:7" x14ac:dyDescent="0.35">
      <c r="A38">
        <v>1897</v>
      </c>
      <c r="B38" s="2">
        <v>5.4737917048473985</v>
      </c>
      <c r="C38" s="2">
        <f>+IFERROR(VLOOKUP(A38,indexconsfamiglie[#All],2,FALSE),0)</f>
        <v>0</v>
      </c>
      <c r="D38" s="2">
        <f>+IF(C38&gt;0,C38,B38*C$136/B$136)</f>
        <v>5.5729904461577098</v>
      </c>
      <c r="E38">
        <v>32955</v>
      </c>
      <c r="F38" t="e">
        <f>+IFERROR(D38*1000/E38,0)*VLOOKUP(A38,'Variazioni mese finale'!A$6:N$81,14,FALSE)</f>
        <v>#N/A</v>
      </c>
      <c r="G38">
        <f t="shared" si="0"/>
        <v>0</v>
      </c>
    </row>
    <row r="39" spans="1:7" x14ac:dyDescent="0.35">
      <c r="A39">
        <v>1898</v>
      </c>
      <c r="B39" s="2">
        <v>5.6740764466378524</v>
      </c>
      <c r="C39" s="2">
        <f>+IFERROR(VLOOKUP(A39,indexconsfamiglie[#All],2,FALSE),0)</f>
        <v>0</v>
      </c>
      <c r="D39" s="2">
        <f>+IF(C39&gt;0,C39,B39*C$136/B$136)</f>
        <v>5.7769048463934567</v>
      </c>
      <c r="E39">
        <v>33200</v>
      </c>
      <c r="F39" t="e">
        <f>+IFERROR(D39*1000/E39,0)*VLOOKUP(A39,'Variazioni mese finale'!A$6:N$81,14,FALSE)</f>
        <v>#N/A</v>
      </c>
      <c r="G39">
        <f t="shared" si="0"/>
        <v>0</v>
      </c>
    </row>
    <row r="40" spans="1:7" x14ac:dyDescent="0.35">
      <c r="A40">
        <v>1899</v>
      </c>
      <c r="B40" s="2">
        <v>5.6459969233180791</v>
      </c>
      <c r="C40" s="2">
        <f>+IFERROR(VLOOKUP(A40,indexconsfamiglie[#All],2,FALSE),0)</f>
        <v>0</v>
      </c>
      <c r="D40" s="2">
        <f>+IF(C40&gt;0,C40,B40*C$136/B$136)</f>
        <v>5.7483164521629675</v>
      </c>
      <c r="E40">
        <v>33369</v>
      </c>
      <c r="F40" t="e">
        <f>+IFERROR(D40*1000/E40,0)*VLOOKUP(A40,'Variazioni mese finale'!A$6:N$81,14,FALSE)</f>
        <v>#N/A</v>
      </c>
      <c r="G40">
        <f t="shared" si="0"/>
        <v>0</v>
      </c>
    </row>
    <row r="41" spans="1:7" x14ac:dyDescent="0.35">
      <c r="A41">
        <v>1900</v>
      </c>
      <c r="B41" s="2">
        <v>5.6473531428701547</v>
      </c>
      <c r="C41" s="2">
        <f>+IFERROR(VLOOKUP(A41,indexconsfamiglie[#All],2,FALSE),0)</f>
        <v>0</v>
      </c>
      <c r="D41" s="2">
        <f>+IF(C41&gt;0,C41,B41*C$136/B$136)</f>
        <v>5.7496972497917689</v>
      </c>
      <c r="E41">
        <v>33605</v>
      </c>
      <c r="F41" t="e">
        <f>+IFERROR(D41*1000/E41,0)*VLOOKUP(A41,'Variazioni mese finale'!A$6:N$81,14,FALSE)</f>
        <v>#N/A</v>
      </c>
      <c r="G41">
        <f t="shared" si="0"/>
        <v>0</v>
      </c>
    </row>
    <row r="42" spans="1:7" x14ac:dyDescent="0.35">
      <c r="A42">
        <v>1901</v>
      </c>
      <c r="B42" s="2">
        <v>5.9190670545764394</v>
      </c>
      <c r="C42" s="2">
        <f>+IFERROR(VLOOKUP(A42,indexconsfamiglie[#All],2,FALSE),0)</f>
        <v>0</v>
      </c>
      <c r="D42" s="2">
        <f>+IF(C42&gt;0,C42,B42*C$136/B$136)</f>
        <v>6.0263352944375477</v>
      </c>
      <c r="E42">
        <v>33739</v>
      </c>
      <c r="F42" t="e">
        <f>+IFERROR(D42*1000/E42,0)*VLOOKUP(A42,'Variazioni mese finale'!A$6:N$81,14,FALSE)</f>
        <v>#N/A</v>
      </c>
      <c r="G42">
        <f t="shared" si="0"/>
        <v>0</v>
      </c>
    </row>
    <row r="43" spans="1:7" x14ac:dyDescent="0.35">
      <c r="A43">
        <v>1902</v>
      </c>
      <c r="B43" s="2">
        <v>6.0022219009121374</v>
      </c>
      <c r="C43" s="2">
        <f>+IFERROR(VLOOKUP(A43,indexconsfamiglie[#All],2,FALSE),0)</f>
        <v>0</v>
      </c>
      <c r="D43" s="2">
        <f>+IF(C43&gt;0,C43,B43*C$136/B$136)</f>
        <v>6.1109971137336974</v>
      </c>
      <c r="E43">
        <v>34015</v>
      </c>
      <c r="F43" t="e">
        <f>+IFERROR(D43*1000/E43,0)*VLOOKUP(A43,'Variazioni mese finale'!A$6:N$81,14,FALSE)</f>
        <v>#N/A</v>
      </c>
      <c r="G43">
        <f t="shared" si="0"/>
        <v>0</v>
      </c>
    </row>
    <row r="44" spans="1:7" x14ac:dyDescent="0.35">
      <c r="A44">
        <v>1903</v>
      </c>
      <c r="B44" s="2">
        <v>6.3207396475147766</v>
      </c>
      <c r="C44" s="2">
        <f>+IFERROR(VLOOKUP(A44,indexconsfamiglie[#All],2,FALSE),0)</f>
        <v>0</v>
      </c>
      <c r="D44" s="2">
        <f>+IF(C44&gt;0,C44,B44*C$136/B$136)</f>
        <v>6.4352871953559534</v>
      </c>
      <c r="E44">
        <v>34316</v>
      </c>
      <c r="F44" t="e">
        <f>+IFERROR(D44*1000/E44,0)*VLOOKUP(A44,'Variazioni mese finale'!A$6:N$81,14,FALSE)</f>
        <v>#N/A</v>
      </c>
      <c r="G44">
        <f t="shared" si="0"/>
        <v>0</v>
      </c>
    </row>
    <row r="45" spans="1:7" x14ac:dyDescent="0.35">
      <c r="A45">
        <v>1904</v>
      </c>
      <c r="B45" s="2">
        <v>6.2095464043205846</v>
      </c>
      <c r="C45" s="2">
        <f>+IFERROR(VLOOKUP(A45,indexconsfamiglie[#All],2,FALSE),0)</f>
        <v>0</v>
      </c>
      <c r="D45" s="2">
        <f>+IF(C45&gt;0,C45,B45*C$136/B$136)</f>
        <v>6.3220788536045207</v>
      </c>
      <c r="E45">
        <v>34555</v>
      </c>
      <c r="F45" t="e">
        <f>+IFERROR(D45*1000/E45,0)*VLOOKUP(A45,'Variazioni mese finale'!A$6:N$81,14,FALSE)</f>
        <v>#N/A</v>
      </c>
      <c r="G45">
        <f t="shared" si="0"/>
        <v>0</v>
      </c>
    </row>
    <row r="46" spans="1:7" x14ac:dyDescent="0.35">
      <c r="A46">
        <v>1905</v>
      </c>
      <c r="B46" s="2">
        <v>6.4165716132016559</v>
      </c>
      <c r="C46" s="2">
        <f>+IFERROR(VLOOKUP(A46,indexconsfamiglie[#All],2,FALSE),0)</f>
        <v>0</v>
      </c>
      <c r="D46" s="2">
        <f>+IF(C46&gt;0,C46,B46*C$136/B$136)</f>
        <v>6.5328558749855681</v>
      </c>
      <c r="E46">
        <v>34875</v>
      </c>
      <c r="F46" t="e">
        <f>+IFERROR(D46*1000/E46,0)*VLOOKUP(A46,'Variazioni mese finale'!A$6:N$81,14,FALSE)</f>
        <v>#N/A</v>
      </c>
      <c r="G46">
        <f t="shared" si="0"/>
        <v>0</v>
      </c>
    </row>
    <row r="47" spans="1:7" x14ac:dyDescent="0.35">
      <c r="A47">
        <v>1906</v>
      </c>
      <c r="B47" s="2">
        <v>6.8052339958120278</v>
      </c>
      <c r="C47" s="2">
        <f>+IFERROR(VLOOKUP(A47,indexconsfamiglie[#All],2,FALSE),0)</f>
        <v>0</v>
      </c>
      <c r="D47" s="2">
        <f>+IF(C47&gt;0,C47,B47*C$136/B$136)</f>
        <v>6.9285617881554726</v>
      </c>
      <c r="E47">
        <v>35147</v>
      </c>
      <c r="F47" t="e">
        <f>+IFERROR(D47*1000/E47,0)*VLOOKUP(A47,'Variazioni mese finale'!A$6:N$81,14,FALSE)</f>
        <v>#N/A</v>
      </c>
      <c r="G47">
        <f t="shared" si="0"/>
        <v>0</v>
      </c>
    </row>
    <row r="48" spans="1:7" x14ac:dyDescent="0.35">
      <c r="A48">
        <v>1907</v>
      </c>
      <c r="B48" s="2">
        <v>7.3153488985476489</v>
      </c>
      <c r="C48" s="2">
        <f>+IFERROR(VLOOKUP(A48,indexconsfamiglie[#All],2,FALSE),0)</f>
        <v>0</v>
      </c>
      <c r="D48" s="2">
        <f>+IF(C48&gt;0,C48,B48*C$136/B$136)</f>
        <v>7.4479212436624742</v>
      </c>
      <c r="E48">
        <v>35446</v>
      </c>
      <c r="F48" t="e">
        <f>+IFERROR(D48*1000/E48,0)*VLOOKUP(A48,'Variazioni mese finale'!A$6:N$81,14,FALSE)</f>
        <v>#N/A</v>
      </c>
      <c r="G48">
        <f t="shared" si="0"/>
        <v>0</v>
      </c>
    </row>
    <row r="49" spans="1:7" x14ac:dyDescent="0.35">
      <c r="A49">
        <v>1908</v>
      </c>
      <c r="B49" s="2">
        <v>7.3290978924574839</v>
      </c>
      <c r="C49" s="2">
        <f>+IFERROR(VLOOKUP(A49,indexconsfamiglie[#All],2,FALSE),0)</f>
        <v>0</v>
      </c>
      <c r="D49" s="2">
        <f>+IF(C49&gt;0,C49,B49*C$136/B$136)</f>
        <v>7.4619194035917129</v>
      </c>
      <c r="E49">
        <v>35742</v>
      </c>
      <c r="F49" t="e">
        <f>+IFERROR(D49*1000/E49,0)*VLOOKUP(A49,'Variazioni mese finale'!A$6:N$81,14,FALSE)</f>
        <v>#N/A</v>
      </c>
      <c r="G49">
        <f t="shared" si="0"/>
        <v>0</v>
      </c>
    </row>
    <row r="50" spans="1:7" x14ac:dyDescent="0.35">
      <c r="A50">
        <v>1909</v>
      </c>
      <c r="B50" s="2">
        <v>8.0386924071258719</v>
      </c>
      <c r="C50" s="2">
        <f>+IFERROR(VLOOKUP(A50,indexconsfamiglie[#All],2,FALSE),0)</f>
        <v>0</v>
      </c>
      <c r="D50" s="2">
        <f>+IF(C50&gt;0,C50,B50*C$136/B$136)</f>
        <v>8.1843735385181144</v>
      </c>
      <c r="E50">
        <v>36055</v>
      </c>
      <c r="F50" t="e">
        <f>+IFERROR(D50*1000/E50,0)*VLOOKUP(A50,'Variazioni mese finale'!A$6:N$81,14,FALSE)</f>
        <v>#N/A</v>
      </c>
      <c r="G50">
        <f t="shared" si="0"/>
        <v>0</v>
      </c>
    </row>
    <row r="51" spans="1:7" x14ac:dyDescent="0.35">
      <c r="A51">
        <v>1910</v>
      </c>
      <c r="B51" s="2">
        <v>8.2945180993220884</v>
      </c>
      <c r="C51" s="2">
        <f>+IFERROR(VLOOKUP(A51,indexconsfamiglie[#All],2,FALSE),0)</f>
        <v>0</v>
      </c>
      <c r="D51" s="2">
        <f>+IF(C51&gt;0,C51,B51*C$136/B$136)</f>
        <v>8.4448354295375765</v>
      </c>
      <c r="E51">
        <v>36370</v>
      </c>
      <c r="F51" t="e">
        <f>+IFERROR(D51*1000/E51,0)*VLOOKUP(A51,'Variazioni mese finale'!A$6:N$81,14,FALSE)</f>
        <v>#N/A</v>
      </c>
      <c r="G51">
        <f t="shared" si="0"/>
        <v>0</v>
      </c>
    </row>
    <row r="52" spans="1:7" x14ac:dyDescent="0.35">
      <c r="A52">
        <v>1911</v>
      </c>
      <c r="B52" s="2">
        <v>9.2778914498163161</v>
      </c>
      <c r="C52" s="2">
        <f>+IFERROR(VLOOKUP(A52,indexconsfamiglie[#All],2,FALSE),0)</f>
        <v>0</v>
      </c>
      <c r="D52" s="2">
        <f>+IF(C52&gt;0,C52,B52*C$136/B$136)</f>
        <v>9.4460299547982363</v>
      </c>
      <c r="E52">
        <v>36774</v>
      </c>
      <c r="F52" t="e">
        <f>+IFERROR(D52*1000/E52,0)*VLOOKUP(A52,'Variazioni mese finale'!A$6:N$81,14,FALSE)</f>
        <v>#N/A</v>
      </c>
      <c r="G52">
        <f t="shared" si="0"/>
        <v>0</v>
      </c>
    </row>
    <row r="53" spans="1:7" x14ac:dyDescent="0.35">
      <c r="A53">
        <v>1912</v>
      </c>
      <c r="B53" s="2">
        <v>9.836231865774117</v>
      </c>
      <c r="C53" s="2">
        <f>+IFERROR(VLOOKUP(A53,indexconsfamiglie[#All],2,FALSE),0)</f>
        <v>0</v>
      </c>
      <c r="D53" s="2">
        <f>+IF(C53&gt;0,C53,B53*C$136/B$136)</f>
        <v>10.01448888996031</v>
      </c>
      <c r="E53">
        <v>37059</v>
      </c>
      <c r="F53" t="e">
        <f>+IFERROR(D53*1000/E53,0)*VLOOKUP(A53,'Variazioni mese finale'!A$6:N$81,14,FALSE)</f>
        <v>#N/A</v>
      </c>
      <c r="G53">
        <f t="shared" si="0"/>
        <v>0</v>
      </c>
    </row>
    <row r="54" spans="1:7" x14ac:dyDescent="0.35">
      <c r="A54">
        <v>1913</v>
      </c>
      <c r="B54" s="2">
        <v>10.274780046332468</v>
      </c>
      <c r="C54" s="2">
        <f>+IFERROR(VLOOKUP(A54,indexconsfamiglie[#All],2,FALSE),0)</f>
        <v>0</v>
      </c>
      <c r="D54" s="2">
        <f>+IF(C54&gt;0,C54,B54*C$136/B$136)</f>
        <v>10.460984656006211</v>
      </c>
      <c r="E54">
        <v>37241</v>
      </c>
      <c r="F54" t="e">
        <f>+IFERROR(D54*1000/E54,0)*VLOOKUP(A54,'Variazioni mese finale'!A$6:N$81,14,FALSE)</f>
        <v>#N/A</v>
      </c>
      <c r="G54">
        <f t="shared" si="0"/>
        <v>0</v>
      </c>
    </row>
    <row r="55" spans="1:7" x14ac:dyDescent="0.35">
      <c r="A55">
        <v>1914</v>
      </c>
      <c r="B55" s="2">
        <v>8.8773333426682708</v>
      </c>
      <c r="C55" s="2">
        <f>+IFERROR(VLOOKUP(A55,indexconsfamiglie[#All],2,FALSE),0)</f>
        <v>0</v>
      </c>
      <c r="D55" s="2">
        <f>+IF(C55&gt;0,C55,B55*C$136/B$136)</f>
        <v>9.0382127369289069</v>
      </c>
      <c r="E55">
        <v>37255</v>
      </c>
      <c r="F55" t="e">
        <f>+IFERROR(D55*1000/E55,0)*VLOOKUP(A55,'Variazioni mese finale'!A$6:N$81,14,FALSE)</f>
        <v>#N/A</v>
      </c>
      <c r="G55">
        <f t="shared" si="0"/>
        <v>0</v>
      </c>
    </row>
    <row r="56" spans="1:7" x14ac:dyDescent="0.35">
      <c r="A56">
        <v>1915</v>
      </c>
      <c r="B56" s="2">
        <v>7.9935204555209722</v>
      </c>
      <c r="C56" s="2">
        <f>+IFERROR(VLOOKUP(A56,indexconsfamiglie[#All],2,FALSE),0)</f>
        <v>0</v>
      </c>
      <c r="D56" s="2">
        <f>+IF(C56&gt;0,C56,B56*C$136/B$136)</f>
        <v>8.1383829586234757</v>
      </c>
      <c r="E56">
        <v>37797</v>
      </c>
      <c r="F56" t="e">
        <f>+IFERROR(D56*1000/E56,0)*VLOOKUP(A56,'Variazioni mese finale'!A$6:N$81,14,FALSE)</f>
        <v>#N/A</v>
      </c>
      <c r="G56">
        <f t="shared" si="0"/>
        <v>0</v>
      </c>
    </row>
    <row r="57" spans="1:7" x14ac:dyDescent="0.35">
      <c r="A57">
        <v>1916</v>
      </c>
      <c r="B57" s="2">
        <v>11.037858471932793</v>
      </c>
      <c r="C57" s="2">
        <f>+IFERROR(VLOOKUP(A57,indexconsfamiglie[#All],2,FALSE),0)</f>
        <v>0</v>
      </c>
      <c r="D57" s="2">
        <f>+IF(C57&gt;0,C57,B57*C$136/B$136)</f>
        <v>11.237891963563001</v>
      </c>
      <c r="E57">
        <v>38166</v>
      </c>
      <c r="F57" t="e">
        <f>+IFERROR(D57*1000/E57,0)*VLOOKUP(A57,'Variazioni mese finale'!A$6:N$81,14,FALSE)</f>
        <v>#N/A</v>
      </c>
      <c r="G57">
        <f t="shared" si="0"/>
        <v>0</v>
      </c>
    </row>
    <row r="58" spans="1:7" x14ac:dyDescent="0.35">
      <c r="A58">
        <v>1917</v>
      </c>
      <c r="B58" s="2">
        <v>17.282043935320079</v>
      </c>
      <c r="C58" s="2">
        <f>+IFERROR(VLOOKUP(A58,indexconsfamiglie[#All],2,FALSE),0)</f>
        <v>0</v>
      </c>
      <c r="D58" s="2">
        <f>+IF(C58&gt;0,C58,B58*C$136/B$136)</f>
        <v>17.595237622272961</v>
      </c>
      <c r="E58">
        <v>38118</v>
      </c>
      <c r="F58" t="e">
        <f>+IFERROR(D58*1000/E58,0)*VLOOKUP(A58,'Variazioni mese finale'!A$6:N$81,14,FALSE)</f>
        <v>#N/A</v>
      </c>
      <c r="G58">
        <f t="shared" si="0"/>
        <v>0</v>
      </c>
    </row>
    <row r="59" spans="1:7" x14ac:dyDescent="0.35">
      <c r="A59">
        <v>1918</v>
      </c>
      <c r="B59" s="2">
        <v>24.512406021265306</v>
      </c>
      <c r="C59" s="2">
        <f>+IFERROR(VLOOKUP(A59,indexconsfamiglie[#All],2,FALSE),0)</f>
        <v>0</v>
      </c>
      <c r="D59" s="2">
        <f>+IF(C59&gt;0,C59,B59*C$136/B$136)</f>
        <v>24.956631880580243</v>
      </c>
      <c r="E59">
        <v>37844</v>
      </c>
      <c r="F59" t="e">
        <f>+IFERROR(D59*1000/E59,0)*VLOOKUP(A59,'Variazioni mese finale'!A$6:N$81,14,FALSE)</f>
        <v>#N/A</v>
      </c>
      <c r="G59">
        <f t="shared" si="0"/>
        <v>0</v>
      </c>
    </row>
    <row r="60" spans="1:7" x14ac:dyDescent="0.35">
      <c r="A60">
        <v>1919</v>
      </c>
      <c r="B60" s="2">
        <v>28.264893477492084</v>
      </c>
      <c r="C60" s="2">
        <f>+IFERROR(VLOOKUP(A60,indexconsfamiglie[#All],2,FALSE),0)</f>
        <v>0</v>
      </c>
      <c r="D60" s="2">
        <f>+IF(C60&gt;0,C60,B60*C$136/B$136)</f>
        <v>28.777123757236609</v>
      </c>
      <c r="E60">
        <v>37195</v>
      </c>
      <c r="F60" t="e">
        <f>+IFERROR(D60*1000/E60,0)*VLOOKUP(A60,'Variazioni mese finale'!A$6:N$81,14,FALSE)</f>
        <v>#N/A</v>
      </c>
      <c r="G60">
        <f t="shared" si="0"/>
        <v>0</v>
      </c>
    </row>
    <row r="61" spans="1:7" x14ac:dyDescent="0.35">
      <c r="A61">
        <v>1920</v>
      </c>
      <c r="B61" s="2">
        <v>48.177512510137603</v>
      </c>
      <c r="C61" s="2">
        <f>+IFERROR(VLOOKUP(A61,indexconsfamiglie[#All],2,FALSE),0)</f>
        <v>0</v>
      </c>
      <c r="D61" s="2">
        <f>+IF(C61&gt;0,C61,B61*C$136/B$136)</f>
        <v>49.050609050554947</v>
      </c>
      <c r="E61">
        <v>37304</v>
      </c>
      <c r="F61" t="e">
        <f>+IFERROR(D61*1000/E61,0)*VLOOKUP(A61,'Variazioni mese finale'!A$6:N$81,14,FALSE)</f>
        <v>#N/A</v>
      </c>
      <c r="G61">
        <f t="shared" si="0"/>
        <v>0</v>
      </c>
    </row>
    <row r="62" spans="1:7" x14ac:dyDescent="0.35">
      <c r="A62">
        <v>1921</v>
      </c>
      <c r="B62" s="2">
        <v>44.648806400653008</v>
      </c>
      <c r="C62" s="2">
        <f>+IFERROR(VLOOKUP(A62,indexconsfamiglie[#All],2,FALSE),0)</f>
        <v>0</v>
      </c>
      <c r="D62" s="2">
        <f>+IF(C62&gt;0,C62,B62*C$136/B$136)</f>
        <v>45.457953996099555</v>
      </c>
      <c r="E62">
        <v>37491</v>
      </c>
      <c r="F62" t="e">
        <f>+IFERROR(D62*1000/E62,0)*VLOOKUP(A62,'Variazioni mese finale'!A$6:N$81,14,FALSE)</f>
        <v>#N/A</v>
      </c>
      <c r="G62">
        <f t="shared" si="0"/>
        <v>0</v>
      </c>
    </row>
    <row r="63" spans="1:7" x14ac:dyDescent="0.35">
      <c r="A63">
        <v>1922</v>
      </c>
      <c r="B63" s="2">
        <v>47.696039238934517</v>
      </c>
      <c r="C63" s="2">
        <f>+IFERROR(VLOOKUP(A63,indexconsfamiglie[#All],2,FALSE),0)</f>
        <v>0</v>
      </c>
      <c r="D63" s="2">
        <f>+IF(C63&gt;0,C63,B63*C$136/B$136)</f>
        <v>48.560410284292267</v>
      </c>
      <c r="E63">
        <v>37890</v>
      </c>
      <c r="F63" t="e">
        <f>+IFERROR(D63*1000/E63,0)*VLOOKUP(A63,'Variazioni mese finale'!A$6:N$81,14,FALSE)</f>
        <v>#N/A</v>
      </c>
      <c r="G63">
        <f t="shared" si="0"/>
        <v>0</v>
      </c>
    </row>
    <row r="64" spans="1:7" x14ac:dyDescent="0.35">
      <c r="A64">
        <v>1923</v>
      </c>
      <c r="B64" s="2">
        <v>54.080255899801095</v>
      </c>
      <c r="C64" s="2">
        <f>+IFERROR(VLOOKUP(A64,indexconsfamiglie[#All],2,FALSE),0)</f>
        <v>0</v>
      </c>
      <c r="D64" s="2">
        <f>+IF(C64&gt;0,C64,B64*C$136/B$136)</f>
        <v>55.060324854607877</v>
      </c>
      <c r="E64">
        <v>38281</v>
      </c>
      <c r="F64" t="e">
        <f>+IFERROR(D64*1000/E64,0)*VLOOKUP(A64,'Variazioni mese finale'!A$6:N$81,14,FALSE)</f>
        <v>#N/A</v>
      </c>
      <c r="G64">
        <f t="shared" si="0"/>
        <v>0</v>
      </c>
    </row>
    <row r="65" spans="1:7" x14ac:dyDescent="0.35">
      <c r="A65">
        <v>1924</v>
      </c>
      <c r="B65" s="2">
        <v>54.344771962676511</v>
      </c>
      <c r="C65" s="2">
        <f>+IFERROR(VLOOKUP(A65,indexconsfamiglie[#All],2,FALSE),0)</f>
        <v>0</v>
      </c>
      <c r="D65" s="2">
        <f>+IF(C65&gt;0,C65,B65*C$136/B$136)</f>
        <v>55.329634607471597</v>
      </c>
      <c r="E65">
        <v>38629</v>
      </c>
      <c r="F65" t="e">
        <f>+IFERROR(D65*1000/E65,0)*VLOOKUP(A65,'Variazioni mese finale'!A$6:N$81,14,FALSE)</f>
        <v>#N/A</v>
      </c>
      <c r="G65">
        <f t="shared" si="0"/>
        <v>0</v>
      </c>
    </row>
    <row r="66" spans="1:7" x14ac:dyDescent="0.35">
      <c r="A66">
        <v>1925</v>
      </c>
      <c r="B66" s="2">
        <v>68.510758041512659</v>
      </c>
      <c r="C66" s="2">
        <f>+IFERROR(VLOOKUP(A66,indexconsfamiglie[#All],2,FALSE),0)</f>
        <v>0</v>
      </c>
      <c r="D66" s="2">
        <f>+IF(C66&gt;0,C66,B66*C$136/B$136)</f>
        <v>69.752343642571404</v>
      </c>
      <c r="E66">
        <v>38990</v>
      </c>
      <c r="F66" t="e">
        <f>+IFERROR(D66*1000/E66,0)*VLOOKUP(A66,'Variazioni mese finale'!A$6:N$81,14,FALSE)</f>
        <v>#N/A</v>
      </c>
      <c r="G66">
        <f t="shared" si="0"/>
        <v>0</v>
      </c>
    </row>
    <row r="67" spans="1:7" x14ac:dyDescent="0.35">
      <c r="A67">
        <v>1926</v>
      </c>
      <c r="B67" s="2">
        <v>72.622643437926982</v>
      </c>
      <c r="C67" s="2">
        <f>+IFERROR(VLOOKUP(A67,indexconsfamiglie[#All],2,FALSE),0)</f>
        <v>0</v>
      </c>
      <c r="D67" s="2">
        <f>+IF(C67&gt;0,C67,B67*C$136/B$136)</f>
        <v>73.938746645378259</v>
      </c>
      <c r="E67">
        <v>39339</v>
      </c>
      <c r="F67" t="e">
        <f>+IFERROR(D67*1000/E67,0)*VLOOKUP(A67,'Variazioni mese finale'!A$6:N$81,14,FALSE)</f>
        <v>#N/A</v>
      </c>
      <c r="G67">
        <f t="shared" ref="G67:G130" si="1">+IFERROR(F67/F$99,0)</f>
        <v>0</v>
      </c>
    </row>
    <row r="68" spans="1:7" x14ac:dyDescent="0.35">
      <c r="A68">
        <v>1927</v>
      </c>
      <c r="B68" s="2">
        <v>63.450888319368822</v>
      </c>
      <c r="C68" s="2">
        <f>+IFERROR(VLOOKUP(A68,indexconsfamiglie[#All],2,FALSE),0)</f>
        <v>0</v>
      </c>
      <c r="D68" s="2">
        <f>+IF(C68&gt;0,C68,B68*C$136/B$136)</f>
        <v>64.600776476554003</v>
      </c>
      <c r="E68">
        <v>39665</v>
      </c>
      <c r="F68" t="e">
        <f>+IFERROR(D68*1000/E68,0)*VLOOKUP(A68,'Variazioni mese finale'!A$6:N$81,14,FALSE)</f>
        <v>#N/A</v>
      </c>
      <c r="G68">
        <f t="shared" si="1"/>
        <v>0</v>
      </c>
    </row>
    <row r="69" spans="1:7" x14ac:dyDescent="0.35">
      <c r="A69">
        <v>1928</v>
      </c>
      <c r="B69" s="2">
        <v>65.738131556800525</v>
      </c>
      <c r="C69" s="2">
        <f>+IFERROR(VLOOKUP(A69,indexconsfamiglie[#All],2,FALSE),0)</f>
        <v>0</v>
      </c>
      <c r="D69" s="2">
        <f>+IF(C69&gt;0,C69,B69*C$136/B$136)</f>
        <v>66.929470259139407</v>
      </c>
      <c r="E69">
        <v>40030</v>
      </c>
      <c r="F69" t="e">
        <f>+IFERROR(D69*1000/E69,0)*VLOOKUP(A69,'Variazioni mese finale'!A$6:N$81,14,FALSE)</f>
        <v>#N/A</v>
      </c>
      <c r="G69">
        <f t="shared" si="1"/>
        <v>0</v>
      </c>
    </row>
    <row r="70" spans="1:7" x14ac:dyDescent="0.35">
      <c r="A70">
        <v>1929</v>
      </c>
      <c r="B70" s="2">
        <v>63.96522188194578</v>
      </c>
      <c r="C70" s="2">
        <f>+IFERROR(VLOOKUP(A70,indexconsfamiglie[#All],2,FALSE),0)</f>
        <v>0</v>
      </c>
      <c r="D70" s="2">
        <f>+IF(C70&gt;0,C70,B70*C$136/B$136)</f>
        <v>65.124431044527654</v>
      </c>
      <c r="E70">
        <v>40342</v>
      </c>
      <c r="F70" t="e">
        <f>+IFERROR(D70*1000/E70,0)*VLOOKUP(A70,'Variazioni mese finale'!A$6:N$81,14,FALSE)</f>
        <v>#N/A</v>
      </c>
      <c r="G70">
        <f t="shared" si="1"/>
        <v>0</v>
      </c>
    </row>
    <row r="71" spans="1:7" x14ac:dyDescent="0.35">
      <c r="A71">
        <v>1930</v>
      </c>
      <c r="B71" s="2">
        <v>53.955765093427019</v>
      </c>
      <c r="C71" s="2">
        <f>+IFERROR(VLOOKUP(A71,indexconsfamiglie[#All],2,FALSE),0)</f>
        <v>0</v>
      </c>
      <c r="D71" s="2">
        <f>+IF(C71&gt;0,C71,B71*C$136/B$136)</f>
        <v>54.933577964706529</v>
      </c>
      <c r="E71">
        <v>40595</v>
      </c>
      <c r="F71" t="e">
        <f>+IFERROR(D71*1000/E71,0)*VLOOKUP(A71,'Variazioni mese finale'!A$6:N$81,14,FALSE)</f>
        <v>#N/A</v>
      </c>
      <c r="G71">
        <f t="shared" si="1"/>
        <v>0</v>
      </c>
    </row>
    <row r="72" spans="1:7" x14ac:dyDescent="0.35">
      <c r="A72">
        <v>1931</v>
      </c>
      <c r="B72" s="2">
        <v>45.951396054260712</v>
      </c>
      <c r="C72" s="2">
        <f>+IFERROR(VLOOKUP(A72,indexconsfamiglie[#All],2,FALSE),0)</f>
        <v>0</v>
      </c>
      <c r="D72" s="2">
        <f>+IF(C72&gt;0,C72,B72*C$136/B$136)</f>
        <v>46.784149819077442</v>
      </c>
      <c r="E72">
        <v>40987</v>
      </c>
      <c r="F72" t="e">
        <f>+IFERROR(D72*1000/E72,0)*VLOOKUP(A72,'Variazioni mese finale'!A$6:N$81,14,FALSE)</f>
        <v>#N/A</v>
      </c>
      <c r="G72">
        <f t="shared" si="1"/>
        <v>0</v>
      </c>
    </row>
    <row r="73" spans="1:7" x14ac:dyDescent="0.35">
      <c r="A73">
        <v>1932</v>
      </c>
      <c r="B73" s="2">
        <v>43.510634764910748</v>
      </c>
      <c r="C73" s="2">
        <f>+IFERROR(VLOOKUP(A73,indexconsfamiglie[#All],2,FALSE),0)</f>
        <v>0</v>
      </c>
      <c r="D73" s="2">
        <f>+IF(C73&gt;0,C73,B73*C$136/B$136)</f>
        <v>44.299155855048241</v>
      </c>
      <c r="E73">
        <v>41277</v>
      </c>
      <c r="F73" t="e">
        <f>+IFERROR(D73*1000/E73,0)*VLOOKUP(A73,'Variazioni mese finale'!A$6:N$81,14,FALSE)</f>
        <v>#N/A</v>
      </c>
      <c r="G73">
        <f t="shared" si="1"/>
        <v>0</v>
      </c>
    </row>
    <row r="74" spans="1:7" x14ac:dyDescent="0.35">
      <c r="A74">
        <v>1933</v>
      </c>
      <c r="B74" s="2">
        <v>38.956346605509083</v>
      </c>
      <c r="C74" s="2">
        <f>+IFERROR(VLOOKUP(A74,indexconsfamiglie[#All],2,FALSE),0)</f>
        <v>0</v>
      </c>
      <c r="D74" s="2">
        <f>+IF(C74&gt;0,C74,B74*C$136/B$136)</f>
        <v>39.662332649130825</v>
      </c>
      <c r="E74">
        <v>41585</v>
      </c>
      <c r="F74" t="e">
        <f>+IFERROR(D74*1000/E74,0)*VLOOKUP(A74,'Variazioni mese finale'!A$6:N$81,14,FALSE)</f>
        <v>#N/A</v>
      </c>
      <c r="G74">
        <f t="shared" si="1"/>
        <v>0</v>
      </c>
    </row>
    <row r="75" spans="1:7" x14ac:dyDescent="0.35">
      <c r="A75">
        <v>1934</v>
      </c>
      <c r="B75" s="2">
        <v>38.584467517081499</v>
      </c>
      <c r="C75" s="2">
        <f>+IFERROR(VLOOKUP(A75,indexconsfamiglie[#All],2,FALSE),0)</f>
        <v>0</v>
      </c>
      <c r="D75" s="2">
        <f>+IF(C75&gt;0,C75,B75*C$136/B$136)</f>
        <v>39.283714185242715</v>
      </c>
      <c r="E75">
        <v>41921</v>
      </c>
      <c r="F75" t="e">
        <f>+IFERROR(D75*1000/E75,0)*VLOOKUP(A75,'Variazioni mese finale'!A$6:N$81,14,FALSE)</f>
        <v>#N/A</v>
      </c>
      <c r="G75">
        <f t="shared" si="1"/>
        <v>0</v>
      </c>
    </row>
    <row r="76" spans="1:7" x14ac:dyDescent="0.35">
      <c r="A76">
        <v>1935</v>
      </c>
      <c r="B76" s="2">
        <v>41.729900883011801</v>
      </c>
      <c r="C76" s="2">
        <f>+IFERROR(VLOOKUP(A76,indexconsfamiglie[#All],2,FALSE),0)</f>
        <v>0</v>
      </c>
      <c r="D76" s="2">
        <f>+IF(C76&gt;0,C76,B76*C$136/B$136)</f>
        <v>42.486150639269965</v>
      </c>
      <c r="E76">
        <v>42265</v>
      </c>
      <c r="F76" t="e">
        <f>+IFERROR(D76*1000/E76,0)*VLOOKUP(A76,'Variazioni mese finale'!A$6:N$81,14,FALSE)</f>
        <v>#N/A</v>
      </c>
      <c r="G76">
        <f t="shared" si="1"/>
        <v>0</v>
      </c>
    </row>
    <row r="77" spans="1:7" x14ac:dyDescent="0.35">
      <c r="A77">
        <v>1936</v>
      </c>
      <c r="B77" s="2">
        <v>38.907519728342663</v>
      </c>
      <c r="C77" s="2">
        <f>+IFERROR(VLOOKUP(A77,indexconsfamiglie[#All],2,FALSE),0)</f>
        <v>0</v>
      </c>
      <c r="D77" s="2">
        <f>+IF(C77&gt;0,C77,B77*C$136/B$136)</f>
        <v>39.612620907318799</v>
      </c>
      <c r="E77">
        <v>42592</v>
      </c>
      <c r="F77" t="e">
        <f>+IFERROR(D77*1000/E77,0)*VLOOKUP(A77,'Variazioni mese finale'!A$6:N$81,14,FALSE)</f>
        <v>#N/A</v>
      </c>
      <c r="G77">
        <f t="shared" si="1"/>
        <v>0</v>
      </c>
    </row>
    <row r="78" spans="1:7" x14ac:dyDescent="0.35">
      <c r="A78">
        <v>1937</v>
      </c>
      <c r="B78" s="2">
        <v>54.50963444187505</v>
      </c>
      <c r="C78" s="2">
        <f>+IFERROR(VLOOKUP(A78,indexconsfamiglie[#All],2,FALSE),0)</f>
        <v>0</v>
      </c>
      <c r="D78" s="2">
        <f>+IF(C78&gt;0,C78,B78*C$136/B$136)</f>
        <v>55.497484805477796</v>
      </c>
      <c r="E78">
        <v>42908</v>
      </c>
      <c r="F78" t="e">
        <f>+IFERROR(D78*1000/E78,0)*VLOOKUP(A78,'Variazioni mese finale'!A$6:N$81,14,FALSE)</f>
        <v>#N/A</v>
      </c>
      <c r="G78">
        <f t="shared" si="1"/>
        <v>0</v>
      </c>
    </row>
    <row r="79" spans="1:7" x14ac:dyDescent="0.35">
      <c r="A79">
        <v>1938</v>
      </c>
      <c r="B79" s="2">
        <v>58.92249862605577</v>
      </c>
      <c r="C79" s="2">
        <f>+IFERROR(VLOOKUP(A79,indexconsfamiglie[#All],2,FALSE),0)</f>
        <v>0</v>
      </c>
      <c r="D79" s="2">
        <f>+IF(C79&gt;0,C79,B79*C$136/B$136)</f>
        <v>59.990321081445721</v>
      </c>
      <c r="E79">
        <v>43228</v>
      </c>
      <c r="F79" t="e">
        <f>+IFERROR(D79*1000/E79,0)*VLOOKUP(A79,'Variazioni mese finale'!A$6:N$81,14,FALSE)</f>
        <v>#N/A</v>
      </c>
      <c r="G79">
        <f t="shared" si="1"/>
        <v>0</v>
      </c>
    </row>
    <row r="80" spans="1:7" x14ac:dyDescent="0.35">
      <c r="A80">
        <v>1939</v>
      </c>
      <c r="B80" s="2">
        <v>62.70086451208298</v>
      </c>
      <c r="C80" s="2">
        <f>+IFERROR(VLOOKUP(A80,indexconsfamiglie[#All],2,FALSE),0)</f>
        <v>0</v>
      </c>
      <c r="D80" s="2">
        <f>+IF(C80&gt;0,C80,B80*C$136/B$136)</f>
        <v>63.837160369515573</v>
      </c>
      <c r="E80">
        <v>43610</v>
      </c>
      <c r="F80" t="e">
        <f>+IFERROR(D80*1000/E80,0)*VLOOKUP(A80,'Variazioni mese finale'!A$6:N$81,14,FALSE)</f>
        <v>#N/A</v>
      </c>
      <c r="G80">
        <f t="shared" si="1"/>
        <v>0</v>
      </c>
    </row>
    <row r="81" spans="1:7" x14ac:dyDescent="0.35">
      <c r="A81">
        <v>1940</v>
      </c>
      <c r="B81" s="2">
        <v>75.308020995080128</v>
      </c>
      <c r="C81" s="2">
        <f>+IFERROR(VLOOKUP(A81,indexconsfamiglie[#All],2,FALSE),0)</f>
        <v>0</v>
      </c>
      <c r="D81" s="2">
        <f>+IF(C81&gt;0,C81,B81*C$136/B$136)</f>
        <v>76.672789933340397</v>
      </c>
      <c r="E81">
        <v>44119</v>
      </c>
      <c r="F81" t="e">
        <f>+IFERROR(D81*1000/E81,0)*VLOOKUP(A81,'Variazioni mese finale'!A$6:N$81,14,FALSE)</f>
        <v>#N/A</v>
      </c>
      <c r="G81">
        <f t="shared" si="1"/>
        <v>0</v>
      </c>
    </row>
    <row r="82" spans="1:7" x14ac:dyDescent="0.35">
      <c r="A82">
        <v>1941</v>
      </c>
      <c r="B82" s="2">
        <v>89.099703677638402</v>
      </c>
      <c r="C82" s="2">
        <f>+IFERROR(VLOOKUP(A82,indexconsfamiglie[#All],2,FALSE),0)</f>
        <v>0</v>
      </c>
      <c r="D82" s="2">
        <f>+IF(C82&gt;0,C82,B82*C$136/B$136)</f>
        <v>90.714412262204434</v>
      </c>
      <c r="E82">
        <v>44562</v>
      </c>
      <c r="F82" t="e">
        <f>+IFERROR(D82*1000/E82,0)*VLOOKUP(A82,'Variazioni mese finale'!A$6:N$81,14,FALSE)</f>
        <v>#N/A</v>
      </c>
      <c r="G82">
        <f t="shared" si="1"/>
        <v>0</v>
      </c>
    </row>
    <row r="83" spans="1:7" x14ac:dyDescent="0.35">
      <c r="A83">
        <v>1942</v>
      </c>
      <c r="B83" s="2">
        <v>111.69352120814665</v>
      </c>
      <c r="C83" s="2">
        <f>+IFERROR(VLOOKUP(A83,indexconsfamiglie[#All],2,FALSE),0)</f>
        <v>0</v>
      </c>
      <c r="D83" s="2">
        <f>+IF(C83&gt;0,C83,B83*C$136/B$136)</f>
        <v>113.7176860492298</v>
      </c>
      <c r="E83">
        <v>44885</v>
      </c>
      <c r="F83" t="e">
        <f>+IFERROR(D83*1000/E83,0)*VLOOKUP(A83,'Variazioni mese finale'!A$6:N$81,14,FALSE)</f>
        <v>#N/A</v>
      </c>
      <c r="G83">
        <f t="shared" si="1"/>
        <v>0</v>
      </c>
    </row>
    <row r="84" spans="1:7" x14ac:dyDescent="0.35">
      <c r="A84">
        <v>1943</v>
      </c>
      <c r="B84" s="2">
        <v>149.30256503131534</v>
      </c>
      <c r="C84" s="2">
        <f>+IFERROR(VLOOKUP(A84,indexconsfamiglie[#All],2,FALSE),0)</f>
        <v>0</v>
      </c>
      <c r="D84" s="2">
        <f>+IF(C84&gt;0,C84,B84*C$136/B$136)</f>
        <v>152.00829943337371</v>
      </c>
      <c r="E84">
        <v>45119</v>
      </c>
      <c r="F84" t="e">
        <f>+IFERROR(D84*1000/E84,0)*VLOOKUP(A84,'Variazioni mese finale'!A$6:N$81,14,FALSE)</f>
        <v>#N/A</v>
      </c>
      <c r="G84">
        <f t="shared" si="1"/>
        <v>0</v>
      </c>
    </row>
    <row r="85" spans="1:7" x14ac:dyDescent="0.35">
      <c r="A85">
        <v>1944</v>
      </c>
      <c r="B85" s="2">
        <v>346.48595108155388</v>
      </c>
      <c r="C85" s="2">
        <f>+IFERROR(VLOOKUP(A85,indexconsfamiglie[#All],2,FALSE),0)</f>
        <v>0</v>
      </c>
      <c r="D85" s="2">
        <f>+IF(C85&gt;0,C85,B85*C$136/B$136)</f>
        <v>352.76513963718679</v>
      </c>
      <c r="E85">
        <v>45235</v>
      </c>
      <c r="F85" t="e">
        <f>+IFERROR(D85*1000/E85,0)*VLOOKUP(A85,'Variazioni mese finale'!A$6:N$81,14,FALSE)</f>
        <v>#N/A</v>
      </c>
      <c r="G85">
        <f t="shared" si="1"/>
        <v>0</v>
      </c>
    </row>
    <row r="86" spans="1:7" x14ac:dyDescent="0.35">
      <c r="A86">
        <v>1945</v>
      </c>
      <c r="B86" s="2">
        <v>662.327650457343</v>
      </c>
      <c r="C86" s="2">
        <f>+IFERROR(VLOOKUP(A86,indexconsfamiglie[#All],2,FALSE),0)</f>
        <v>0</v>
      </c>
      <c r="D86" s="2">
        <f>+IF(C86&gt;0,C86,B86*C$136/B$136)</f>
        <v>674.33067739061141</v>
      </c>
      <c r="E86">
        <v>45344</v>
      </c>
      <c r="F86" t="e">
        <f>+IFERROR(D86*1000/E86,0)*VLOOKUP(A86,'Variazioni mese finale'!A$6:N$81,14,FALSE)</f>
        <v>#N/A</v>
      </c>
      <c r="G86">
        <f t="shared" si="1"/>
        <v>0</v>
      </c>
    </row>
    <row r="87" spans="1:7" x14ac:dyDescent="0.35">
      <c r="A87">
        <v>1946</v>
      </c>
      <c r="B87" s="2">
        <v>1232.6252906876707</v>
      </c>
      <c r="C87" s="2">
        <f>+IFERROR(VLOOKUP(A87,indexconsfamiglie[#All],2,FALSE),0)</f>
        <v>0</v>
      </c>
      <c r="D87" s="2">
        <f>+IF(C87&gt;0,C87,B87*C$136/B$136)</f>
        <v>1254.9635315153571</v>
      </c>
      <c r="E87">
        <v>45540</v>
      </c>
      <c r="F87" t="e">
        <f>+IFERROR(D87*1000/E87,0)*VLOOKUP(A87,'Variazioni mese finale'!A$6:N$81,14,FALSE)</f>
        <v>#N/A</v>
      </c>
      <c r="G87">
        <f t="shared" si="1"/>
        <v>0</v>
      </c>
    </row>
    <row r="88" spans="1:7" x14ac:dyDescent="0.35">
      <c r="A88">
        <v>1947</v>
      </c>
      <c r="B88" s="2">
        <v>2585.6419328369725</v>
      </c>
      <c r="C88" s="2">
        <f>+IFERROR(VLOOKUP(A88,indexconsfamiglie[#All],2,FALSE),0)</f>
        <v>0</v>
      </c>
      <c r="D88" s="2">
        <f>+IF(C88&gt;0,C88,B88*C$136/B$136)</f>
        <v>2632.5002056845578</v>
      </c>
      <c r="E88">
        <v>45910</v>
      </c>
      <c r="F88">
        <f>+IFERROR(D88*1000/E88,0)*VLOOKUP(A88,'Variazioni mese finale'!A$6:N$81,14,FALSE)</f>
        <v>2304.799515737112</v>
      </c>
      <c r="G88">
        <f t="shared" si="1"/>
        <v>0.59706437701496806</v>
      </c>
    </row>
    <row r="89" spans="1:7" x14ac:dyDescent="0.35">
      <c r="A89">
        <v>1948</v>
      </c>
      <c r="B89" s="2">
        <v>2973.7859511701495</v>
      </c>
      <c r="C89" s="2">
        <f>+IFERROR(VLOOKUP(A89,indexconsfamiglie[#All],2,FALSE),0)</f>
        <v>0</v>
      </c>
      <c r="D89" s="2">
        <f>+IF(C89&gt;0,C89,B89*C$136/B$136)</f>
        <v>3027.6783605252822</v>
      </c>
      <c r="E89">
        <v>46210</v>
      </c>
      <c r="F89">
        <f>+IFERROR(D89*1000/E89,0)*VLOOKUP(A89,'Variazioni mese finale'!A$6:N$81,14,FALSE)</f>
        <v>2487.3350703445421</v>
      </c>
      <c r="G89">
        <f t="shared" si="1"/>
        <v>0.64435069257110089</v>
      </c>
    </row>
    <row r="90" spans="1:7" x14ac:dyDescent="0.35">
      <c r="A90">
        <v>1949</v>
      </c>
      <c r="B90" s="2">
        <v>3248.0273816575677</v>
      </c>
      <c r="C90" s="2">
        <f>+IFERROR(VLOOKUP(A90,indexconsfamiglie[#All],2,FALSE),0)</f>
        <v>0</v>
      </c>
      <c r="D90" s="2">
        <f>+IF(C90&gt;0,C90,B90*C$136/B$136)</f>
        <v>3306.8897288887433</v>
      </c>
      <c r="E90">
        <v>46552</v>
      </c>
      <c r="F90">
        <f>+IFERROR(D90*1000/E90,0)*VLOOKUP(A90,'Variazioni mese finale'!A$6:N$81,14,FALSE)</f>
        <v>2657.6874339859628</v>
      </c>
      <c r="G90">
        <f t="shared" si="1"/>
        <v>0.68848092046125342</v>
      </c>
    </row>
    <row r="91" spans="1:7" x14ac:dyDescent="0.35">
      <c r="A91">
        <v>1950</v>
      </c>
      <c r="B91" s="2">
        <v>3532.3500884129057</v>
      </c>
      <c r="C91" s="2">
        <f>+IFERROR(VLOOKUP(A91,indexconsfamiglie[#All],2,FALSE),0)</f>
        <v>0</v>
      </c>
      <c r="D91" s="2">
        <f>+IF(C91&gt;0,C91,B91*C$136/B$136)</f>
        <v>3596.3650713593011</v>
      </c>
      <c r="E91">
        <v>46914</v>
      </c>
      <c r="F91">
        <f>+IFERROR(D91*1000/E91,0)*VLOOKUP(A91,'Variazioni mese finale'!A$6:N$81,14,FALSE)</f>
        <v>2907.2035845638852</v>
      </c>
      <c r="G91">
        <f t="shared" si="1"/>
        <v>0.75311873558693687</v>
      </c>
    </row>
    <row r="92" spans="1:7" x14ac:dyDescent="0.35">
      <c r="A92">
        <v>1951</v>
      </c>
      <c r="B92" s="2">
        <v>4185.6295251443498</v>
      </c>
      <c r="C92" s="2">
        <f>+IFERROR(VLOOKUP(A92,indexconsfamiglie[#All],2,FALSE),0)</f>
        <v>0</v>
      </c>
      <c r="D92" s="2">
        <f>+IF(C92&gt;0,C92,B92*C$136/B$136)</f>
        <v>4261.4835588515325</v>
      </c>
      <c r="E92">
        <v>47295</v>
      </c>
      <c r="F92">
        <f>+IFERROR(D92*1000/E92,0)*VLOOKUP(A92,'Variazioni mese finale'!A$6:N$81,14,FALSE)</f>
        <v>3114.5457383499752</v>
      </c>
      <c r="G92">
        <f t="shared" si="1"/>
        <v>0.80683126591070409</v>
      </c>
    </row>
    <row r="93" spans="1:7" x14ac:dyDescent="0.35">
      <c r="A93">
        <v>1952</v>
      </c>
      <c r="B93" s="2">
        <v>4515.4655384937168</v>
      </c>
      <c r="C93" s="2">
        <f>+IFERROR(VLOOKUP(A93,indexconsfamiglie[#All],2,FALSE),0)</f>
        <v>0</v>
      </c>
      <c r="D93" s="2">
        <f>+IF(C93&gt;0,C93,B93*C$136/B$136)</f>
        <v>4597.2970224086039</v>
      </c>
      <c r="E93">
        <v>47540</v>
      </c>
      <c r="F93">
        <f>+IFERROR(D93*1000/E93,0)*VLOOKUP(A93,'Variazioni mese finale'!A$6:N$81,14,FALSE)</f>
        <v>3206.4067600336989</v>
      </c>
      <c r="G93">
        <f t="shared" si="1"/>
        <v>0.83062810520586072</v>
      </c>
    </row>
    <row r="94" spans="1:7" x14ac:dyDescent="0.35">
      <c r="A94">
        <v>1953</v>
      </c>
      <c r="B94" s="2">
        <v>4934.3678691820014</v>
      </c>
      <c r="C94" s="2">
        <f>+IFERROR(VLOOKUP(A94,indexconsfamiglie[#All],2,FALSE),0)</f>
        <v>0</v>
      </c>
      <c r="D94" s="2">
        <f>+IF(C94&gt;0,C94,B94*C$136/B$136)</f>
        <v>5023.7909068455338</v>
      </c>
      <c r="E94">
        <v>47792.1</v>
      </c>
      <c r="F94">
        <f>+IFERROR(D94*1000/E94,0)*VLOOKUP(A94,'Variazioni mese finale'!A$6:N$81,14,FALSE)</f>
        <v>3418.9499780330011</v>
      </c>
      <c r="G94">
        <f t="shared" si="1"/>
        <v>0.8856879848947562</v>
      </c>
    </row>
    <row r="95" spans="1:7" x14ac:dyDescent="0.35">
      <c r="A95">
        <v>1954</v>
      </c>
      <c r="B95" s="2">
        <v>5108.9076167810572</v>
      </c>
      <c r="C95" s="2">
        <f>+IFERROR(VLOOKUP(A95,indexconsfamiglie[#All],2,FALSE),0)</f>
        <v>0</v>
      </c>
      <c r="D95" s="2">
        <f>+IF(C95&gt;0,C95,B95*C$136/B$136)</f>
        <v>5201.4937494624564</v>
      </c>
      <c r="E95">
        <v>48122.6</v>
      </c>
      <c r="F95">
        <f>+IFERROR(D95*1000/E95,0)*VLOOKUP(A95,'Variazioni mese finale'!A$6:N$81,14,FALSE)</f>
        <v>3423.4831768591966</v>
      </c>
      <c r="G95">
        <f t="shared" si="1"/>
        <v>0.88686232197464832</v>
      </c>
    </row>
    <row r="96" spans="1:7" x14ac:dyDescent="0.35">
      <c r="A96">
        <v>1955</v>
      </c>
      <c r="B96" s="2">
        <v>5550.2174134143288</v>
      </c>
      <c r="C96" s="2">
        <f>+IFERROR(VLOOKUP(A96,indexconsfamiglie[#All],2,FALSE),0)</f>
        <v>0</v>
      </c>
      <c r="D96" s="2">
        <f>+IF(C96&gt;0,C96,B96*C$136/B$136)</f>
        <v>5650.8011789459442</v>
      </c>
      <c r="E96">
        <v>48476.7</v>
      </c>
      <c r="F96">
        <f>+IFERROR(D96*1000/E96,0)*VLOOKUP(A96,'Variazioni mese finale'!A$6:N$81,14,FALSE)</f>
        <v>3591.4405131398084</v>
      </c>
      <c r="G96">
        <f t="shared" si="1"/>
        <v>0.93037211172718803</v>
      </c>
    </row>
    <row r="97" spans="1:7" x14ac:dyDescent="0.35">
      <c r="A97">
        <v>1956</v>
      </c>
      <c r="B97" s="2">
        <v>6043.0258898690736</v>
      </c>
      <c r="C97" s="2">
        <f>+IFERROR(VLOOKUP(A97,indexconsfamiglie[#All],2,FALSE),0)</f>
        <v>0</v>
      </c>
      <c r="D97" s="2">
        <f>+IF(C97&gt;0,C97,B97*C$136/B$136)</f>
        <v>6152.5405726162771</v>
      </c>
      <c r="E97">
        <v>48788.5</v>
      </c>
      <c r="F97">
        <f>+IFERROR(D97*1000/E97,0)*VLOOKUP(A97,'Variazioni mese finale'!A$6:N$81,14,FALSE)</f>
        <v>3701.0958169592245</v>
      </c>
      <c r="G97">
        <f t="shared" si="1"/>
        <v>0.95877860661504721</v>
      </c>
    </row>
    <row r="98" spans="1:7" x14ac:dyDescent="0.35">
      <c r="A98">
        <v>1957</v>
      </c>
      <c r="B98" s="2">
        <v>6346.232664478759</v>
      </c>
      <c r="C98" s="2">
        <f>+IFERROR(VLOOKUP(A98,indexconsfamiglie[#All],2,FALSE),0)</f>
        <v>0</v>
      </c>
      <c r="D98" s="2">
        <f>+IF(C98&gt;0,C98,B98*C$136/B$136)</f>
        <v>6461.2422092923071</v>
      </c>
      <c r="E98">
        <v>49053.599999999999</v>
      </c>
      <c r="F98">
        <f>+IFERROR(D98*1000/E98,0)*VLOOKUP(A98,'Variazioni mese finale'!A$6:N$81,14,FALSE)</f>
        <v>3792.4247290707331</v>
      </c>
      <c r="G98">
        <f t="shared" si="1"/>
        <v>0.98243760152587933</v>
      </c>
    </row>
    <row r="99" spans="1:7" x14ac:dyDescent="0.35">
      <c r="A99">
        <v>1958</v>
      </c>
      <c r="B99" s="2">
        <v>6804.5816615174954</v>
      </c>
      <c r="C99" s="2">
        <f>+IFERROR(VLOOKUP(A99,indexconsfamiglie[#All],2,FALSE),0)</f>
        <v>0</v>
      </c>
      <c r="D99" s="2">
        <f>+IF(C99&gt;0,C99,B99*C$136/B$136)</f>
        <v>6927.897631938511</v>
      </c>
      <c r="E99">
        <v>49312.7</v>
      </c>
      <c r="F99">
        <f>+IFERROR(D99*1000/E99,0)*VLOOKUP(A99,'Variazioni mese finale'!A$6:N$81,14,FALSE)</f>
        <v>3860.2194410927514</v>
      </c>
      <c r="G99">
        <f t="shared" si="1"/>
        <v>1</v>
      </c>
    </row>
    <row r="100" spans="1:7" x14ac:dyDescent="0.35">
      <c r="A100">
        <v>1959</v>
      </c>
      <c r="B100" s="2">
        <v>7078.8030417859518</v>
      </c>
      <c r="C100" s="2">
        <f>+IFERROR(VLOOKUP(A100,indexconsfamiglie[#All],2,FALSE),0)</f>
        <v>0</v>
      </c>
      <c r="D100" s="2">
        <f>+IF(C100&gt;0,C100,B100*C$136/B$136)</f>
        <v>7207.0885867230963</v>
      </c>
      <c r="E100">
        <v>49640.1</v>
      </c>
      <c r="F100">
        <f>+IFERROR(D100*1000/E100,0)*VLOOKUP(A100,'Variazioni mese finale'!A$6:N$81,14,FALSE)</f>
        <v>4005.8497302841247</v>
      </c>
      <c r="G100">
        <f t="shared" si="1"/>
        <v>1.037725909475796</v>
      </c>
    </row>
    <row r="101" spans="1:7" x14ac:dyDescent="0.35">
      <c r="A101">
        <v>1960</v>
      </c>
      <c r="B101" s="2">
        <v>7675.0058618515368</v>
      </c>
      <c r="C101" s="2">
        <f>+IFERROR(VLOOKUP(A101,indexconsfamiglie[#All],2,FALSE),0)</f>
        <v>0</v>
      </c>
      <c r="D101" s="2">
        <f>+IF(C101&gt;0,C101,B101*C$136/B$136)</f>
        <v>7814.0960870734261</v>
      </c>
      <c r="E101">
        <v>50025.5</v>
      </c>
      <c r="F101">
        <f>+IFERROR(D101*1000/E101,0)*VLOOKUP(A101,'Variazioni mese finale'!A$6:N$81,14,FALSE)</f>
        <v>4198.4043063709414</v>
      </c>
      <c r="G101">
        <f t="shared" si="1"/>
        <v>1.0876076788998443</v>
      </c>
    </row>
    <row r="102" spans="1:7" x14ac:dyDescent="0.35">
      <c r="A102">
        <v>1961</v>
      </c>
      <c r="B102" s="2">
        <v>8489.1506498991839</v>
      </c>
      <c r="C102" s="2">
        <f>+IFERROR(VLOOKUP(A102,indexconsfamiglie[#All],2,FALSE),0)</f>
        <v>0</v>
      </c>
      <c r="D102" s="2">
        <f>+IF(C102&gt;0,C102,B102*C$136/B$136)</f>
        <v>8642.9952067751547</v>
      </c>
      <c r="E102">
        <v>50373.9</v>
      </c>
      <c r="F102">
        <f>+IFERROR(D102*1000/E102,0)*VLOOKUP(A102,'Variazioni mese finale'!A$6:N$81,14,FALSE)</f>
        <v>4480.5579244355986</v>
      </c>
      <c r="G102">
        <f t="shared" si="1"/>
        <v>1.1607003158264084</v>
      </c>
    </row>
    <row r="103" spans="1:7" x14ac:dyDescent="0.35">
      <c r="A103">
        <v>1962</v>
      </c>
      <c r="B103" s="2">
        <v>9507.0833394537203</v>
      </c>
      <c r="C103" s="2">
        <f>+IFERROR(VLOOKUP(A103,indexconsfamiglie[#All],2,FALSE),0)</f>
        <v>0</v>
      </c>
      <c r="D103" s="2">
        <f>+IF(C103&gt;0,C103,B103*C$136/B$136)</f>
        <v>9679.3753724097551</v>
      </c>
      <c r="E103">
        <v>50698.8</v>
      </c>
      <c r="F103">
        <f>+IFERROR(D103*1000/E103,0)*VLOOKUP(A103,'Variazioni mese finale'!A$6:N$81,14,FALSE)</f>
        <v>4743.7698698640834</v>
      </c>
      <c r="G103">
        <f t="shared" si="1"/>
        <v>1.2288860626330653</v>
      </c>
    </row>
    <row r="104" spans="1:7" x14ac:dyDescent="0.35">
      <c r="A104">
        <v>1963</v>
      </c>
      <c r="B104" s="2">
        <v>11039.680137325517</v>
      </c>
      <c r="C104" s="2">
        <f>+IFERROR(VLOOKUP(A104,indexconsfamiglie[#All],2,FALSE),0)</f>
        <v>0</v>
      </c>
      <c r="D104" s="2">
        <f>+IF(C104&gt;0,C104,B104*C$136/B$136)</f>
        <v>11239.746642070544</v>
      </c>
      <c r="E104">
        <v>51060.1</v>
      </c>
      <c r="F104">
        <f>+IFERROR(D104*1000/E104,0)*VLOOKUP(A104,'Variazioni mese finale'!A$6:N$81,14,FALSE)</f>
        <v>5087.1530783968356</v>
      </c>
      <c r="G104">
        <f t="shared" si="1"/>
        <v>1.3178403860265424</v>
      </c>
    </row>
    <row r="105" spans="1:7" x14ac:dyDescent="0.35">
      <c r="A105">
        <v>1964</v>
      </c>
      <c r="B105" s="2">
        <v>12102.406402525876</v>
      </c>
      <c r="C105" s="2">
        <f>+IFERROR(VLOOKUP(A105,indexconsfamiglie[#All],2,FALSE),0)</f>
        <v>0</v>
      </c>
      <c r="D105" s="2">
        <f>+IF(C105&gt;0,C105,B105*C$136/B$136)</f>
        <v>12321.732154525766</v>
      </c>
      <c r="E105">
        <v>51443.9</v>
      </c>
      <c r="F105">
        <f>+IFERROR(D105*1000/E105,0)*VLOOKUP(A105,'Variazioni mese finale'!A$6:N$81,14,FALSE)</f>
        <v>5225.5608617404323</v>
      </c>
      <c r="G105">
        <f t="shared" si="1"/>
        <v>1.3536952863646476</v>
      </c>
    </row>
    <row r="106" spans="1:7" x14ac:dyDescent="0.35">
      <c r="A106">
        <v>1965</v>
      </c>
      <c r="B106" s="2">
        <v>13133.160724873287</v>
      </c>
      <c r="C106" s="2">
        <f>+IFERROR(VLOOKUP(A106,indexconsfamiglie[#All],2,FALSE),0)</f>
        <v>0</v>
      </c>
      <c r="D106" s="2">
        <f>+IF(C106&gt;0,C106,B106*C$136/B$136)</f>
        <v>13371.166312879082</v>
      </c>
      <c r="E106">
        <v>51906.8</v>
      </c>
      <c r="F106">
        <f>+IFERROR(D106*1000/E106,0)*VLOOKUP(A106,'Variazioni mese finale'!A$6:N$81,14,FALSE)</f>
        <v>5385.8905821525468</v>
      </c>
      <c r="G106">
        <f t="shared" si="1"/>
        <v>1.3952291221630417</v>
      </c>
    </row>
    <row r="107" spans="1:7" x14ac:dyDescent="0.35">
      <c r="A107">
        <v>1966</v>
      </c>
      <c r="B107" s="2">
        <v>14515.841156126717</v>
      </c>
      <c r="C107" s="2">
        <f>+IFERROR(VLOOKUP(A107,indexconsfamiglie[#All],2,FALSE),0)</f>
        <v>0</v>
      </c>
      <c r="D107" s="2">
        <f>+IF(C107&gt;0,C107,B107*C$136/B$136)</f>
        <v>14778.90435790566</v>
      </c>
      <c r="E107">
        <v>52317.9</v>
      </c>
      <c r="F107">
        <f>+IFERROR(D107*1000/E107,0)*VLOOKUP(A107,'Variazioni mese finale'!A$6:N$81,14,FALSE)</f>
        <v>5790.3314454202145</v>
      </c>
      <c r="G107">
        <f t="shared" si="1"/>
        <v>1.5000005916194978</v>
      </c>
    </row>
    <row r="108" spans="1:7" x14ac:dyDescent="0.35">
      <c r="A108">
        <v>1967</v>
      </c>
      <c r="B108" s="2">
        <v>16103.759352518486</v>
      </c>
      <c r="C108" s="2">
        <f>+IFERROR(VLOOKUP(A108,indexconsfamiglie[#All],2,FALSE),0)</f>
        <v>0</v>
      </c>
      <c r="D108" s="2">
        <f>+IF(C108&gt;0,C108,B108*C$136/B$136)</f>
        <v>16395.599587637284</v>
      </c>
      <c r="E108">
        <v>52720.1</v>
      </c>
      <c r="F108">
        <f>+IFERROR(D108*1000/E108,0)*VLOOKUP(A108,'Variazioni mese finale'!A$6:N$81,14,FALSE)</f>
        <v>6249.7220095022358</v>
      </c>
      <c r="G108">
        <f t="shared" si="1"/>
        <v>1.6190069256096653</v>
      </c>
    </row>
    <row r="109" spans="1:7" x14ac:dyDescent="0.35">
      <c r="A109">
        <v>1968</v>
      </c>
      <c r="B109" s="2">
        <v>16991.59233922054</v>
      </c>
      <c r="C109" s="2">
        <f>+IFERROR(VLOOKUP(A109,indexconsfamiglie[#All],2,FALSE),0)</f>
        <v>0</v>
      </c>
      <c r="D109" s="2">
        <f>+IF(C109&gt;0,C109,B109*C$136/B$136)</f>
        <v>17299.522319715768</v>
      </c>
      <c r="E109">
        <v>53080.9</v>
      </c>
      <c r="F109">
        <f>+IFERROR(D109*1000/E109,0)*VLOOKUP(A109,'Variazioni mese finale'!A$6:N$81,14,FALSE)</f>
        <v>6467.0045419373073</v>
      </c>
      <c r="G109">
        <f t="shared" si="1"/>
        <v>1.6752945371692722</v>
      </c>
    </row>
    <row r="110" spans="1:7" x14ac:dyDescent="0.35">
      <c r="A110">
        <v>1969</v>
      </c>
      <c r="B110" s="2">
        <v>18636.291005844978</v>
      </c>
      <c r="C110" s="2">
        <f>+IFERROR(VLOOKUP(A110,indexconsfamiglie[#All],2,FALSE),0)</f>
        <v>0</v>
      </c>
      <c r="D110" s="2">
        <f>+IF(C110&gt;0,C110,B110*C$136/B$136)</f>
        <v>18974.027023245009</v>
      </c>
      <c r="E110">
        <v>53390.6</v>
      </c>
      <c r="F110">
        <f>+IFERROR(D110*1000/E110,0)*VLOOKUP(A110,'Variazioni mese finale'!A$6:N$81,14,FALSE)</f>
        <v>6859.2167081031484</v>
      </c>
      <c r="G110">
        <f t="shared" si="1"/>
        <v>1.7768981304755671</v>
      </c>
    </row>
    <row r="111" spans="1:7" x14ac:dyDescent="0.35">
      <c r="A111">
        <v>1970</v>
      </c>
      <c r="B111" s="2">
        <v>21309.487563711806</v>
      </c>
      <c r="C111" s="2">
        <f>+IFERROR(VLOOKUP(A111,indexconsfamiglie[#All],2,FALSE),0)</f>
        <v>0</v>
      </c>
      <c r="D111" s="2">
        <f>+IF(C111&gt;0,C111,B111*C$136/B$136)</f>
        <v>21695.668561869988</v>
      </c>
      <c r="E111">
        <v>53685.3</v>
      </c>
      <c r="F111">
        <f>+IFERROR(D111*1000/E111,0)*VLOOKUP(A111,'Variazioni mese finale'!A$6:N$81,14,FALSE)</f>
        <v>7422.5969581219824</v>
      </c>
      <c r="G111">
        <f t="shared" si="1"/>
        <v>1.922843266138464</v>
      </c>
    </row>
    <row r="112" spans="1:7" x14ac:dyDescent="0.35">
      <c r="A112">
        <v>1971</v>
      </c>
      <c r="B112" s="2">
        <v>23345.334677055063</v>
      </c>
      <c r="C112" s="2">
        <f>+IFERROR(VLOOKUP(A112,indexconsfamiglie[#All],2,FALSE),0)</f>
        <v>0</v>
      </c>
      <c r="D112" s="2">
        <f>+IF(C112&gt;0,C112,B112*C$136/B$136)</f>
        <v>23768.410296352195</v>
      </c>
      <c r="E112">
        <v>53958.400000000001</v>
      </c>
      <c r="F112">
        <f>+IFERROR(D112*1000/E112,0)*VLOOKUP(A112,'Variazioni mese finale'!A$6:N$81,14,FALSE)</f>
        <v>7705.5806197753982</v>
      </c>
      <c r="G112">
        <f t="shared" si="1"/>
        <v>1.9961509280400136</v>
      </c>
    </row>
    <row r="113" spans="1:7" x14ac:dyDescent="0.35">
      <c r="A113">
        <v>1972</v>
      </c>
      <c r="B113" s="2">
        <v>25695.374633986001</v>
      </c>
      <c r="C113" s="2">
        <f>+IFERROR(VLOOKUP(A113,indexconsfamiglie[#All],2,FALSE),0)</f>
        <v>0</v>
      </c>
      <c r="D113" s="2">
        <f>+IF(C113&gt;0,C113,B113*C$136/B$136)</f>
        <v>26161.03883142542</v>
      </c>
      <c r="E113">
        <v>54188.578999999998</v>
      </c>
      <c r="F113">
        <f>+IFERROR(D113*1000/E113,0)*VLOOKUP(A113,'Variazioni mese finale'!A$6:N$81,14,FALSE)</f>
        <v>7995.7646633632494</v>
      </c>
      <c r="G113">
        <f t="shared" si="1"/>
        <v>2.0713238678213091</v>
      </c>
    </row>
    <row r="114" spans="1:7" x14ac:dyDescent="0.35">
      <c r="A114">
        <v>1973</v>
      </c>
      <c r="B114" s="2">
        <v>30977.643907260292</v>
      </c>
      <c r="C114" s="2">
        <f>+IFERROR(VLOOKUP(A114,indexconsfamiglie[#All],2,FALSE),0)</f>
        <v>0</v>
      </c>
      <c r="D114" s="2">
        <f>+IF(C114&gt;0,C114,B114*C$136/B$136)</f>
        <v>31539.035982453428</v>
      </c>
      <c r="E114">
        <v>54574.110999999997</v>
      </c>
      <c r="F114">
        <f>+IFERROR(D114*1000/E114,0)*VLOOKUP(A114,'Variazioni mese finale'!A$6:N$81,14,FALSE)</f>
        <v>8672.1481171300475</v>
      </c>
      <c r="G114">
        <f t="shared" si="1"/>
        <v>2.2465427806547535</v>
      </c>
    </row>
    <row r="115" spans="1:7" x14ac:dyDescent="0.35">
      <c r="A115">
        <v>1974</v>
      </c>
      <c r="B115" s="2">
        <v>38770.911476559879</v>
      </c>
      <c r="C115" s="2">
        <f>+IFERROR(VLOOKUP(A115,indexconsfamiglie[#All],2,FALSE),0)</f>
        <v>0</v>
      </c>
      <c r="D115" s="2">
        <f>+IF(C115&gt;0,C115,B115*C$136/B$136)</f>
        <v>39473.536973712493</v>
      </c>
      <c r="E115">
        <v>54928.7</v>
      </c>
      <c r="F115">
        <f>+IFERROR(D115*1000/E115,0)*VLOOKUP(A115,'Variazioni mese finale'!A$6:N$81,14,FALSE)</f>
        <v>9028.1773462825477</v>
      </c>
      <c r="G115">
        <f t="shared" si="1"/>
        <v>2.3387730889534222</v>
      </c>
    </row>
    <row r="116" spans="1:7" x14ac:dyDescent="0.35">
      <c r="A116">
        <v>1975</v>
      </c>
      <c r="B116" s="2">
        <v>45535.306265923427</v>
      </c>
      <c r="C116" s="2">
        <f>+IFERROR(VLOOKUP(A116,indexconsfamiglie[#All],2,FALSE),0)</f>
        <v>0</v>
      </c>
      <c r="D116" s="2">
        <f>+IF(C116&gt;0,C116,B116*C$136/B$136)</f>
        <v>46360.519447265164</v>
      </c>
      <c r="E116">
        <v>55293.036</v>
      </c>
      <c r="F116">
        <f>+IFERROR(D116*1000/E116,0)*VLOOKUP(A116,'Variazioni mese finale'!A$6:N$81,14,FALSE)</f>
        <v>8989.8751356966004</v>
      </c>
      <c r="G116">
        <f t="shared" si="1"/>
        <v>2.3288508005523503</v>
      </c>
    </row>
    <row r="117" spans="1:7" x14ac:dyDescent="0.35">
      <c r="A117">
        <v>1976</v>
      </c>
      <c r="B117" s="2">
        <v>56262.234379258269</v>
      </c>
      <c r="C117" s="2">
        <f>+IFERROR(VLOOKUP(A117,indexconsfamiglie[#All],2,FALSE),0)</f>
        <v>0</v>
      </c>
      <c r="D117" s="2">
        <f>+IF(C117&gt;0,C117,B117*C$136/B$136)</f>
        <v>57281.846219581988</v>
      </c>
      <c r="E117">
        <v>55588.966</v>
      </c>
      <c r="F117">
        <f>+IFERROR(D117*1000/E117,0)*VLOOKUP(A117,'Variazioni mese finale'!A$6:N$81,14,FALSE)</f>
        <v>9482.2333790593166</v>
      </c>
      <c r="G117">
        <f t="shared" si="1"/>
        <v>2.4563974985772012</v>
      </c>
    </row>
    <row r="118" spans="1:7" x14ac:dyDescent="0.35">
      <c r="A118">
        <v>1977</v>
      </c>
      <c r="B118" s="2">
        <v>68028.971063233883</v>
      </c>
      <c r="C118" s="2">
        <f>+IFERROR(VLOOKUP(A118,indexconsfamiglie[#All],2,FALSE),0)</f>
        <v>0</v>
      </c>
      <c r="D118" s="2">
        <f>+IF(C118&gt;0,C118,B118*C$136/B$136)</f>
        <v>69261.825484079352</v>
      </c>
      <c r="E118">
        <v>55847.553</v>
      </c>
      <c r="F118">
        <f>+IFERROR(D118*1000/E118,0)*VLOOKUP(A118,'Variazioni mese finale'!A$6:N$81,14,FALSE)</f>
        <v>9663.5951833367926</v>
      </c>
      <c r="G118">
        <f t="shared" si="1"/>
        <v>2.5033797510229681</v>
      </c>
    </row>
    <row r="119" spans="1:7" x14ac:dyDescent="0.35">
      <c r="A119">
        <v>1978</v>
      </c>
      <c r="B119" s="2">
        <v>78422.076051003736</v>
      </c>
      <c r="C119" s="2">
        <f>+IFERROR(VLOOKUP(A119,indexconsfamiglie[#All],2,FALSE),0)</f>
        <v>0</v>
      </c>
      <c r="D119" s="2">
        <f>+IF(C119&gt;0,C119,B119*C$136/B$136)</f>
        <v>79843.279424217952</v>
      </c>
      <c r="E119">
        <v>56063.269</v>
      </c>
      <c r="F119">
        <f>+IFERROR(D119*1000/E119,0)*VLOOKUP(A119,'Variazioni mese finale'!A$6:N$81,14,FALSE)</f>
        <v>9868.031119098785</v>
      </c>
      <c r="G119">
        <f t="shared" si="1"/>
        <v>2.5563394179231795</v>
      </c>
    </row>
    <row r="120" spans="1:7" x14ac:dyDescent="0.35">
      <c r="A120">
        <v>1979</v>
      </c>
      <c r="B120" s="2">
        <v>96683.928368224515</v>
      </c>
      <c r="C120" s="2">
        <f>+IFERROR(VLOOKUP(A120,indexconsfamiglie[#All],2,FALSE),0)</f>
        <v>0</v>
      </c>
      <c r="D120" s="2">
        <f>+IF(C120&gt;0,C120,B120*C$136/B$136)</f>
        <v>98436.081997046524</v>
      </c>
      <c r="E120">
        <v>56247.017</v>
      </c>
      <c r="F120">
        <f>+IFERROR(D120*1000/E120,0)*VLOOKUP(A120,'Variazioni mese finale'!A$6:N$81,14,FALSE)</f>
        <v>10477.654715739283</v>
      </c>
      <c r="G120">
        <f t="shared" si="1"/>
        <v>2.714264014165285</v>
      </c>
    </row>
    <row r="121" spans="1:7" x14ac:dyDescent="0.35">
      <c r="A121">
        <v>1980</v>
      </c>
      <c r="B121" s="2">
        <v>123406.45456533227</v>
      </c>
      <c r="C121" s="2">
        <f>+IFERROR(VLOOKUP(A121,indexconsfamiglie[#All],2,FALSE),0)</f>
        <v>0</v>
      </c>
      <c r="D121" s="2">
        <f>+IF(C121&gt;0,C121,B121*C$136/B$136)</f>
        <v>125642.88693662769</v>
      </c>
      <c r="E121">
        <v>56388.480000000003</v>
      </c>
      <c r="F121">
        <f>+IFERROR(D121*1000/E121,0)*VLOOKUP(A121,'Variazioni mese finale'!A$6:N$81,14,FALSE)</f>
        <v>11011.595759290089</v>
      </c>
      <c r="G121">
        <f t="shared" si="1"/>
        <v>2.8525828459567895</v>
      </c>
    </row>
    <row r="122" spans="1:7" x14ac:dyDescent="0.35">
      <c r="A122">
        <v>1981</v>
      </c>
      <c r="B122" s="2">
        <v>147955.03921625912</v>
      </c>
      <c r="C122" s="2">
        <f>+IFERROR(VLOOKUP(A122,indexconsfamiglie[#All],2,FALSE),0)</f>
        <v>0</v>
      </c>
      <c r="D122" s="2">
        <f>+IF(C122&gt;0,C122,B122*C$136/B$136)</f>
        <v>150636.35309376256</v>
      </c>
      <c r="E122">
        <v>56479.285000000003</v>
      </c>
      <c r="F122">
        <f>+IFERROR(D122*1000/E122,0)*VLOOKUP(A122,'Variazioni mese finale'!A$6:N$81,14,FALSE)</f>
        <v>11103.170621393907</v>
      </c>
      <c r="G122">
        <f t="shared" si="1"/>
        <v>2.8763055548600676</v>
      </c>
    </row>
    <row r="123" spans="1:7" x14ac:dyDescent="0.35">
      <c r="A123">
        <v>1982</v>
      </c>
      <c r="B123" s="2">
        <v>175194.58347783421</v>
      </c>
      <c r="C123" s="2">
        <f>+IFERROR(VLOOKUP(A123,indexconsfamiglie[#All],2,FALSE),0)</f>
        <v>0</v>
      </c>
      <c r="D123" s="2">
        <f>+IF(C123&gt;0,C123,B123*C$136/B$136)</f>
        <v>178369.54575306931</v>
      </c>
      <c r="E123">
        <v>56524.063999999998</v>
      </c>
      <c r="F123">
        <f>+IFERROR(D123*1000/E123,0)*VLOOKUP(A123,'Variazioni mese finale'!A$6:N$81,14,FALSE)</f>
        <v>11294.032294815799</v>
      </c>
      <c r="G123">
        <f t="shared" si="1"/>
        <v>2.9257487733958158</v>
      </c>
    </row>
    <row r="124" spans="1:7" x14ac:dyDescent="0.35">
      <c r="A124">
        <v>1983</v>
      </c>
      <c r="B124" s="2">
        <v>201587.93423897465</v>
      </c>
      <c r="C124" s="2">
        <f>+IFERROR(VLOOKUP(A124,indexconsfamiglie[#All],2,FALSE),0)</f>
        <v>0</v>
      </c>
      <c r="D124" s="2">
        <f>+IF(C124&gt;0,C124,B124*C$136/B$136)</f>
        <v>205241.20977778317</v>
      </c>
      <c r="E124">
        <v>56563.031000000003</v>
      </c>
      <c r="F124">
        <f>+IFERROR(D124*1000/E124,0)*VLOOKUP(A124,'Variazioni mese finale'!A$6:N$81,14,FALSE)</f>
        <v>11292.015889821412</v>
      </c>
      <c r="G124">
        <f t="shared" si="1"/>
        <v>2.9252264183781396</v>
      </c>
    </row>
    <row r="125" spans="1:7" x14ac:dyDescent="0.35">
      <c r="A125">
        <v>1984</v>
      </c>
      <c r="B125" s="2">
        <v>230938.0480859887</v>
      </c>
      <c r="C125" s="2">
        <f>+IFERROR(VLOOKUP(A125,indexconsfamiglie[#All],2,FALSE),0)</f>
        <v>0</v>
      </c>
      <c r="D125" s="2">
        <f>+IF(C125&gt;0,C125,B125*C$136/B$136)</f>
        <v>235123.22080100141</v>
      </c>
      <c r="E125">
        <v>56565.116999999998</v>
      </c>
      <c r="F125">
        <f>+IFERROR(D125*1000/E125,0)*VLOOKUP(A125,'Variazioni mese finale'!A$6:N$81,14,FALSE)</f>
        <v>11696.904000640856</v>
      </c>
      <c r="G125">
        <f t="shared" si="1"/>
        <v>3.0301137484893075</v>
      </c>
    </row>
    <row r="126" spans="1:7" x14ac:dyDescent="0.35">
      <c r="A126">
        <v>1985</v>
      </c>
      <c r="B126" s="2">
        <v>259253.79308480897</v>
      </c>
      <c r="C126" s="2">
        <f>+IFERROR(VLOOKUP(A126,indexconsfamiglie[#All],2,FALSE),0)</f>
        <v>0</v>
      </c>
      <c r="D126" s="2">
        <f>+IF(C126&gt;0,C126,B126*C$136/B$136)</f>
        <v>263952.11763580755</v>
      </c>
      <c r="E126">
        <v>56588.319000000003</v>
      </c>
      <c r="F126">
        <f>+IFERROR(D126*1000/E126,0)*VLOOKUP(A126,'Variazioni mese finale'!A$6:N$81,14,FALSE)</f>
        <v>12090.196369183774</v>
      </c>
      <c r="G126">
        <f t="shared" si="1"/>
        <v>3.1319971710627104</v>
      </c>
    </row>
    <row r="127" spans="1:7" x14ac:dyDescent="0.35">
      <c r="A127">
        <v>1986</v>
      </c>
      <c r="B127" s="2">
        <v>287377.01573431678</v>
      </c>
      <c r="C127" s="2">
        <f>+IFERROR(VLOOKUP(A127,indexconsfamiglie[#All],2,FALSE),0)</f>
        <v>0</v>
      </c>
      <c r="D127" s="2">
        <f>+IF(C127&gt;0,C127,B127*C$136/B$136)</f>
        <v>292585.00313674437</v>
      </c>
      <c r="E127">
        <v>56597.822999999997</v>
      </c>
      <c r="F127">
        <f>+IFERROR(D127*1000/E127,0)*VLOOKUP(A127,'Variazioni mese finale'!A$6:N$81,14,FALSE)</f>
        <v>12629.198876837834</v>
      </c>
      <c r="G127">
        <f t="shared" si="1"/>
        <v>3.2716271884436599</v>
      </c>
    </row>
    <row r="128" spans="1:7" x14ac:dyDescent="0.35">
      <c r="A128">
        <v>1987</v>
      </c>
      <c r="B128" s="2">
        <v>313694.37691825168</v>
      </c>
      <c r="C128" s="2">
        <f>+IFERROR(VLOOKUP(A128,indexconsfamiglie[#All],2,FALSE),0)</f>
        <v>0</v>
      </c>
      <c r="D128" s="2">
        <f>+IF(C128&gt;0,C128,B128*C$136/B$136)</f>
        <v>319379.30046381807</v>
      </c>
      <c r="E128">
        <v>56594.487000000001</v>
      </c>
      <c r="F128">
        <f>+IFERROR(D128*1000/E128,0)*VLOOKUP(A128,'Variazioni mese finale'!A$6:N$81,14,FALSE)</f>
        <v>13177.090315935104</v>
      </c>
      <c r="G128">
        <f t="shared" si="1"/>
        <v>3.4135599068961042</v>
      </c>
    </row>
    <row r="129" spans="1:7" x14ac:dyDescent="0.35">
      <c r="A129">
        <v>1988</v>
      </c>
      <c r="B129" s="2">
        <v>346529.43121201434</v>
      </c>
      <c r="C129" s="2">
        <f>+IFERROR(VLOOKUP(A129,indexconsfamiglie[#All],2,FALSE),0)</f>
        <v>0</v>
      </c>
      <c r="D129" s="2">
        <f>+IF(C129&gt;0,C129,B129*C$136/B$136)</f>
        <v>352809.40773592342</v>
      </c>
      <c r="E129">
        <v>56609.375</v>
      </c>
      <c r="F129">
        <f>+IFERROR(D129*1000/E129,0)*VLOOKUP(A129,'Variazioni mese finale'!A$6:N$81,14,FALSE)</f>
        <v>13860.745199972509</v>
      </c>
      <c r="G129">
        <f t="shared" si="1"/>
        <v>3.5906625028676626</v>
      </c>
    </row>
    <row r="130" spans="1:7" x14ac:dyDescent="0.35">
      <c r="A130">
        <v>1989</v>
      </c>
      <c r="B130" s="2">
        <v>384809.10750222817</v>
      </c>
      <c r="C130" s="2">
        <f>+IFERROR(VLOOKUP(A130,indexconsfamiglie[#All],2,FALSE),0)</f>
        <v>0</v>
      </c>
      <c r="D130" s="2">
        <f>+IF(C130&gt;0,C130,B130*C$136/B$136)</f>
        <v>391782.80711801024</v>
      </c>
      <c r="E130">
        <v>56649.201000000001</v>
      </c>
      <c r="F130">
        <f>+IFERROR(D130*1000/E130,0)*VLOOKUP(A130,'Variazioni mese finale'!A$6:N$81,14,FALSE)</f>
        <v>14433.57900944247</v>
      </c>
      <c r="G130">
        <f t="shared" si="1"/>
        <v>3.7390566079726835</v>
      </c>
    </row>
    <row r="131" spans="1:7" x14ac:dyDescent="0.35">
      <c r="A131">
        <v>1990</v>
      </c>
      <c r="B131" s="2">
        <v>418630.80491287773</v>
      </c>
      <c r="C131" s="2">
        <f>+IFERROR(VLOOKUP(A131,indexconsfamiglie[#All],2,FALSE),0)</f>
        <v>0</v>
      </c>
      <c r="D131" s="2">
        <f>+IF(C131&gt;0,C131,B131*C$136/B$136)</f>
        <v>426217.43793808116</v>
      </c>
      <c r="E131">
        <v>56694.36</v>
      </c>
      <c r="F131">
        <f>+IFERROR(D131*1000/E131,0)*VLOOKUP(A131,'Variazioni mese finale'!A$6:N$81,14,FALSE)</f>
        <v>14787.532665051791</v>
      </c>
      <c r="G131">
        <f t="shared" ref="G131:G161" si="2">+IFERROR(F131/F$99,0)</f>
        <v>3.8307492334854762</v>
      </c>
    </row>
    <row r="132" spans="1:7" x14ac:dyDescent="0.35">
      <c r="A132">
        <v>1991</v>
      </c>
      <c r="B132" s="2">
        <v>461053.39426633035</v>
      </c>
      <c r="C132" s="2">
        <f>+IFERROR(VLOOKUP(A132,indexconsfamiglie[#All],2,FALSE),0)</f>
        <v>0</v>
      </c>
      <c r="D132" s="2">
        <f>+IF(C132&gt;0,C132,B132*C$136/B$136)</f>
        <v>469408.83028841438</v>
      </c>
      <c r="E132">
        <v>56744.118999999999</v>
      </c>
      <c r="F132">
        <f>+IFERROR(D132*1000/E132,0)*VLOOKUP(A132,'Variazioni mese finale'!A$6:N$81,14,FALSE)</f>
        <v>15287.355476837869</v>
      </c>
      <c r="G132">
        <f t="shared" si="2"/>
        <v>3.9602296475949363</v>
      </c>
    </row>
    <row r="133" spans="1:7" x14ac:dyDescent="0.35">
      <c r="A133">
        <v>1992</v>
      </c>
      <c r="B133" s="2">
        <v>493508.71535130317</v>
      </c>
      <c r="C133" s="2">
        <f>+IFERROR(VLOOKUP(A133,indexconsfamiglie[#All],2,FALSE),0)</f>
        <v>0</v>
      </c>
      <c r="D133" s="2">
        <f>+IF(C133&gt;0,C133,B133*C$136/B$136)</f>
        <v>502452.32264004316</v>
      </c>
      <c r="E133">
        <v>56772.923000000003</v>
      </c>
      <c r="F133">
        <f>+IFERROR(D133*1000/E133,0)*VLOOKUP(A133,'Variazioni mese finale'!A$6:N$81,14,FALSE)</f>
        <v>15514.419111166699</v>
      </c>
      <c r="G133">
        <f t="shared" si="2"/>
        <v>4.0190510793279861</v>
      </c>
    </row>
    <row r="134" spans="1:7" x14ac:dyDescent="0.35">
      <c r="A134">
        <v>1993</v>
      </c>
      <c r="B134" s="2">
        <v>504758.33749057475</v>
      </c>
      <c r="C134" s="2">
        <f>+IFERROR(VLOOKUP(A134,indexconsfamiglie[#All],2,FALSE),0)</f>
        <v>0</v>
      </c>
      <c r="D134" s="2">
        <f>+IF(C134&gt;0,C134,B134*C$136/B$136)</f>
        <v>513905.81595611607</v>
      </c>
      <c r="E134">
        <v>56821.25</v>
      </c>
      <c r="F134">
        <f>+IFERROR(D134*1000/E134,0)*VLOOKUP(A134,'Variazioni mese finale'!A$6:N$81,14,FALSE)</f>
        <v>15221.479433383522</v>
      </c>
      <c r="G134">
        <f t="shared" si="2"/>
        <v>3.9431642852600688</v>
      </c>
    </row>
    <row r="135" spans="1:7" x14ac:dyDescent="0.35">
      <c r="A135">
        <v>1994</v>
      </c>
      <c r="B135" s="2">
        <v>538840.095345048</v>
      </c>
      <c r="C135" s="2">
        <f>+IFERROR(VLOOKUP(A135,indexconsfamiglie[#All],2,FALSE),0)</f>
        <v>0</v>
      </c>
      <c r="D135" s="2">
        <f>+IF(C135&gt;0,C135,B135*C$136/B$136)</f>
        <v>548605.22016308247</v>
      </c>
      <c r="E135">
        <v>56842.392</v>
      </c>
      <c r="F135">
        <f>+IFERROR(D135*1000/E135,0)*VLOOKUP(A135,'Variazioni mese finale'!A$6:N$81,14,FALSE)</f>
        <v>15625.518564455037</v>
      </c>
      <c r="G135">
        <f t="shared" si="2"/>
        <v>4.0478316849344091</v>
      </c>
    </row>
    <row r="136" spans="1:7" x14ac:dyDescent="0.35">
      <c r="A136">
        <v>1995</v>
      </c>
      <c r="B136" s="2">
        <v>581399.10000000114</v>
      </c>
      <c r="C136" s="2">
        <f>+IFERROR(VLOOKUP(A136,indexconsfamiglie[#All],2,FALSE),0)</f>
        <v>591935.5</v>
      </c>
      <c r="D136" s="2">
        <f>+IF(C136&gt;0,C136,B136*C$136/B$136)</f>
        <v>591935.5</v>
      </c>
      <c r="E136">
        <v>56844.408000000003</v>
      </c>
      <c r="F136">
        <f>+IFERROR(D136*1000/E136,0)*VLOOKUP(A136,'Variazioni mese finale'!A$6:N$81,14,FALSE)</f>
        <v>16005.177914773954</v>
      </c>
      <c r="G136">
        <f t="shared" si="2"/>
        <v>4.1461834382770757</v>
      </c>
    </row>
    <row r="137" spans="1:7" x14ac:dyDescent="0.35">
      <c r="A137">
        <v>1996</v>
      </c>
      <c r="B137" s="2">
        <v>611247.4</v>
      </c>
      <c r="C137" s="2">
        <f>+IFERROR(VLOOKUP(A137,indexconsfamiglie[#All],2,FALSE),0)</f>
        <v>621451</v>
      </c>
      <c r="D137" s="2">
        <f>+IF(C137&gt;0,C137,B137*C$136/B$136)</f>
        <v>621451</v>
      </c>
      <c r="E137">
        <v>56844.197</v>
      </c>
      <c r="F137">
        <f>+IFERROR(D137*1000/E137,0)*VLOOKUP(A137,'Variazioni mese finale'!A$6:N$81,14,FALSE)</f>
        <v>16169.214757312871</v>
      </c>
      <c r="G137">
        <f t="shared" si="2"/>
        <v>4.1886776138135007</v>
      </c>
    </row>
    <row r="138" spans="1:7" x14ac:dyDescent="0.35">
      <c r="A138">
        <v>1997</v>
      </c>
      <c r="B138" s="2">
        <v>645244.30000000005</v>
      </c>
      <c r="C138" s="2">
        <f>+IFERROR(VLOOKUP(A138,indexconsfamiglie[#All],2,FALSE),0)</f>
        <v>655771.1</v>
      </c>
      <c r="D138" s="2">
        <f>+IF(C138&gt;0,C138,B138*C$136/B$136)</f>
        <v>655771.1</v>
      </c>
      <c r="E138">
        <v>56876.364000000001</v>
      </c>
      <c r="F138">
        <f>+IFERROR(D138*1000/E138,0)*VLOOKUP(A138,'Variazioni mese finale'!A$6:N$81,14,FALSE)</f>
        <v>16764.278029446468</v>
      </c>
      <c r="G138">
        <f t="shared" si="2"/>
        <v>4.3428303196931299</v>
      </c>
    </row>
    <row r="139" spans="1:7" x14ac:dyDescent="0.35">
      <c r="A139">
        <v>1998</v>
      </c>
      <c r="B139" s="2">
        <v>679167.4</v>
      </c>
      <c r="C139" s="2">
        <f>+IFERROR(VLOOKUP(A139,indexconsfamiglie[#All],2,FALSE),0)</f>
        <v>689421.4</v>
      </c>
      <c r="D139" s="2">
        <f>+IF(C139&gt;0,C139,B139*C$136/B$136)</f>
        <v>689421.4</v>
      </c>
      <c r="E139">
        <v>56904.379000000001</v>
      </c>
      <c r="F139">
        <f>+IFERROR(D139*1000/E139,0)*VLOOKUP(A139,'Variazioni mese finale'!A$6:N$81,14,FALSE)</f>
        <v>17300.843564253639</v>
      </c>
      <c r="G139">
        <f t="shared" si="2"/>
        <v>4.4818290328479655</v>
      </c>
    </row>
    <row r="140" spans="1:7" x14ac:dyDescent="0.35">
      <c r="A140">
        <v>1999</v>
      </c>
      <c r="B140" s="2">
        <v>709500.1</v>
      </c>
      <c r="C140" s="2">
        <f>+IFERROR(VLOOKUP(A140,indexconsfamiglie[#All],2,FALSE),0)</f>
        <v>719273.3</v>
      </c>
      <c r="D140" s="2">
        <f>+IF(C140&gt;0,C140,B140*C$136/B$136)</f>
        <v>719273.3</v>
      </c>
      <c r="E140">
        <v>56909.108999999997</v>
      </c>
      <c r="F140">
        <f>+IFERROR(D140*1000/E140,0)*VLOOKUP(A140,'Variazioni mese finale'!A$6:N$81,14,FALSE)</f>
        <v>17770.411056690413</v>
      </c>
      <c r="G140">
        <f t="shared" si="2"/>
        <v>4.6034717268974648</v>
      </c>
    </row>
    <row r="141" spans="1:7" x14ac:dyDescent="0.35">
      <c r="A141">
        <v>2000</v>
      </c>
      <c r="B141" s="2">
        <v>750485.2</v>
      </c>
      <c r="C141" s="2">
        <f>+IFERROR(VLOOKUP(A141,indexconsfamiglie[#All],2,FALSE),0)</f>
        <v>763200.7</v>
      </c>
      <c r="D141" s="2">
        <f>+IF(C141&gt;0,C141,B141*C$136/B$136)</f>
        <v>763200.7</v>
      </c>
      <c r="E141">
        <v>56923.523999999998</v>
      </c>
      <c r="F141">
        <f>+IFERROR(D141*1000/E141,0)*VLOOKUP(A141,'Variazioni mese finale'!A$6:N$81,14,FALSE)</f>
        <v>18381.647624275687</v>
      </c>
      <c r="G141">
        <f t="shared" si="2"/>
        <v>4.7618141675055154</v>
      </c>
    </row>
    <row r="142" spans="1:7" x14ac:dyDescent="0.35">
      <c r="A142">
        <v>2001</v>
      </c>
      <c r="B142" s="2">
        <v>774938.2</v>
      </c>
      <c r="C142" s="2">
        <f>+IFERROR(VLOOKUP(A142,indexconsfamiglie[#All],2,FALSE),0)</f>
        <v>786077.1</v>
      </c>
      <c r="D142" s="2">
        <f>+IF(C142&gt;0,C142,B142*C$136/B$136)</f>
        <v>786077.1</v>
      </c>
      <c r="E142">
        <v>56960.692000000003</v>
      </c>
      <c r="F142">
        <f>+IFERROR(D142*1000/E142,0)*VLOOKUP(A142,'Variazioni mese finale'!A$6:N$81,14,FALSE)</f>
        <v>18423.458206933301</v>
      </c>
      <c r="G142">
        <f t="shared" si="2"/>
        <v>4.7726453089200511</v>
      </c>
    </row>
    <row r="143" spans="1:7" x14ac:dyDescent="0.35">
      <c r="A143">
        <v>2002</v>
      </c>
      <c r="B143" s="2">
        <v>797758.6</v>
      </c>
      <c r="C143" s="2">
        <f>+IFERROR(VLOOKUP(A143,indexconsfamiglie[#All],2,FALSE),0)</f>
        <v>806593.4</v>
      </c>
      <c r="D143" s="2">
        <f>+IF(C143&gt;0,C143,B143*C$136/B$136)</f>
        <v>806593.4</v>
      </c>
      <c r="E143">
        <v>56987.506999999998</v>
      </c>
      <c r="F143">
        <f>+IFERROR(D143*1000/E143,0)*VLOOKUP(A143,'Variazioni mese finale'!A$6:N$81,14,FALSE)</f>
        <v>18442.484248345871</v>
      </c>
      <c r="G143">
        <f t="shared" si="2"/>
        <v>4.7775740549934049</v>
      </c>
    </row>
    <row r="144" spans="1:7" x14ac:dyDescent="0.35">
      <c r="A144">
        <v>2003</v>
      </c>
      <c r="B144" s="2">
        <v>827517.4</v>
      </c>
      <c r="C144" s="2">
        <f>+IFERROR(VLOOKUP(A144,indexconsfamiglie[#All],2,FALSE),0)</f>
        <v>835347</v>
      </c>
      <c r="D144" s="2">
        <f>+IF(C144&gt;0,C144,B144*C$136/B$136)</f>
        <v>835347</v>
      </c>
      <c r="E144">
        <v>57130.506000000001</v>
      </c>
      <c r="F144">
        <f>+IFERROR(D144*1000/E144,0)*VLOOKUP(A144,'Variazioni mese finale'!A$6:N$81,14,FALSE)</f>
        <v>18598.844267194134</v>
      </c>
      <c r="G144">
        <f t="shared" si="2"/>
        <v>4.8180795291599203</v>
      </c>
    </row>
    <row r="145" spans="1:7" x14ac:dyDescent="0.35">
      <c r="A145">
        <v>2004</v>
      </c>
      <c r="B145" s="2">
        <v>855845.5</v>
      </c>
      <c r="C145" s="2">
        <f>+IFERROR(VLOOKUP(A145,indexconsfamiglie[#All],2,FALSE),0)</f>
        <v>865503.4</v>
      </c>
      <c r="D145" s="2">
        <f>+IF(C145&gt;0,C145,B145*C$136/B$136)</f>
        <v>865503.4</v>
      </c>
      <c r="E145">
        <v>57495.9</v>
      </c>
      <c r="F145">
        <f>+IFERROR(D145*1000/E145,0)*VLOOKUP(A145,'Variazioni mese finale'!A$6:N$81,14,FALSE)</f>
        <v>18771.473092864017</v>
      </c>
      <c r="G145">
        <f t="shared" si="2"/>
        <v>4.8627994805264709</v>
      </c>
    </row>
    <row r="146" spans="1:7" x14ac:dyDescent="0.35">
      <c r="A146">
        <v>2005</v>
      </c>
      <c r="B146" s="2">
        <v>885372</v>
      </c>
      <c r="C146" s="2">
        <f>+IFERROR(VLOOKUP(A146,indexconsfamiglie[#All],2,FALSE),0)</f>
        <v>893027.6</v>
      </c>
      <c r="D146" s="2">
        <f>+IF(C146&gt;0,C146,B146*C$136/B$136)</f>
        <v>893027.6</v>
      </c>
      <c r="E146">
        <v>57874.752999999997</v>
      </c>
      <c r="F146">
        <f>+IFERROR(D146*1000/E146,0)*VLOOKUP(A146,'Variazioni mese finale'!A$6:N$81,14,FALSE)</f>
        <v>18917.607088534791</v>
      </c>
      <c r="G146">
        <f t="shared" si="2"/>
        <v>4.9006558764906876</v>
      </c>
    </row>
    <row r="147" spans="1:7" x14ac:dyDescent="0.35">
      <c r="A147">
        <v>2006</v>
      </c>
      <c r="B147" s="2">
        <v>921508.9</v>
      </c>
      <c r="C147" s="2">
        <f>+IFERROR(VLOOKUP(A147,indexconsfamiglie[#All],2,FALSE),0)</f>
        <v>929831.3</v>
      </c>
      <c r="D147" s="2">
        <f>+IF(C147&gt;0,C147,B147*C$136/B$136)</f>
        <v>929831.3</v>
      </c>
      <c r="E147">
        <v>58064.214</v>
      </c>
      <c r="F147">
        <f>+IFERROR(D147*1000/E147,0)*VLOOKUP(A147,'Variazioni mese finale'!A$6:N$81,14,FALSE)</f>
        <v>19248.641212985334</v>
      </c>
      <c r="G147">
        <f t="shared" si="2"/>
        <v>4.9864111371700739</v>
      </c>
    </row>
    <row r="148" spans="1:7" x14ac:dyDescent="0.35">
      <c r="A148">
        <v>2007</v>
      </c>
      <c r="B148" s="2">
        <v>953415.4</v>
      </c>
      <c r="C148" s="2">
        <f>+IFERROR(VLOOKUP(A148,indexconsfamiglie[#All],2,FALSE),0)</f>
        <v>961082.8</v>
      </c>
      <c r="D148" s="2">
        <f>+IF(C148&gt;0,C148,B148*C$136/B$136)</f>
        <v>961082.8</v>
      </c>
      <c r="E148">
        <v>58223.743999999999</v>
      </c>
      <c r="F148">
        <f>+IFERROR(D148*1000/E148,0)*VLOOKUP(A148,'Variazioni mese finale'!A$6:N$81,14,FALSE)</f>
        <v>19510.93817669987</v>
      </c>
      <c r="G148">
        <f t="shared" si="2"/>
        <v>5.0543598555569966</v>
      </c>
    </row>
    <row r="149" spans="1:7" x14ac:dyDescent="0.35">
      <c r="A149">
        <v>2008</v>
      </c>
      <c r="B149" s="2">
        <v>972390.7</v>
      </c>
      <c r="C149" s="2">
        <f>+IFERROR(VLOOKUP(A149,indexconsfamiglie[#All],2,FALSE),0)</f>
        <v>979822.6</v>
      </c>
      <c r="D149" s="2">
        <f>+IF(C149&gt;0,C149,B149*C$136/B$136)</f>
        <v>979822.6</v>
      </c>
      <c r="E149">
        <v>58652.875</v>
      </c>
      <c r="F149">
        <f>+IFERROR(D149*1000/E149,0)*VLOOKUP(A149,'Variazioni mese finale'!A$6:N$81,14,FALSE)</f>
        <v>19127.738870430476</v>
      </c>
      <c r="G149">
        <f t="shared" si="2"/>
        <v>4.955091067313985</v>
      </c>
    </row>
    <row r="150" spans="1:7" x14ac:dyDescent="0.35">
      <c r="A150">
        <v>2009</v>
      </c>
      <c r="B150" s="2">
        <v>953739.9</v>
      </c>
      <c r="C150" s="2">
        <f>+IFERROR(VLOOKUP(A150,indexconsfamiglie[#All],2,FALSE),0)</f>
        <v>957430.7</v>
      </c>
      <c r="D150" s="2">
        <f>+IF(C150&gt;0,C150,B150*C$136/B$136)</f>
        <v>957430.7</v>
      </c>
      <c r="E150">
        <v>59000.586000000003</v>
      </c>
      <c r="F150">
        <f>+IFERROR(D150*1000/E150,0)*VLOOKUP(A150,'Variazioni mese finale'!A$6:N$81,14,FALSE)</f>
        <v>18450.642268197134</v>
      </c>
      <c r="G150">
        <f t="shared" si="2"/>
        <v>4.7796874114944421</v>
      </c>
    </row>
    <row r="151" spans="1:7" x14ac:dyDescent="0.35">
      <c r="A151">
        <v>2010</v>
      </c>
      <c r="B151" s="2">
        <v>978931.9</v>
      </c>
      <c r="C151" s="2">
        <f>+IFERROR(VLOOKUP(A151,indexconsfamiglie[#All],2,FALSE),0)</f>
        <v>982604</v>
      </c>
      <c r="D151" s="2">
        <f>+IF(C151&gt;0,C151,B151*C$136/B$136)</f>
        <v>982604</v>
      </c>
      <c r="E151">
        <v>59190.142999999996</v>
      </c>
      <c r="F151">
        <f>+IFERROR(D151*1000/E151,0)*VLOOKUP(A151,'Variazioni mese finale'!A$6:N$81,14,FALSE)</f>
        <v>18576.300381636182</v>
      </c>
      <c r="G151">
        <f t="shared" si="2"/>
        <v>4.812239476307492</v>
      </c>
    </row>
    <row r="152" spans="1:7" x14ac:dyDescent="0.35">
      <c r="A152">
        <v>2011</v>
      </c>
      <c r="B152" s="2">
        <v>1007196</v>
      </c>
      <c r="C152" s="2">
        <f>+IFERROR(VLOOKUP(A152,indexconsfamiglie[#All],2,FALSE),0)</f>
        <v>1013276.4</v>
      </c>
      <c r="D152" s="2">
        <f>+IF(C152&gt;0,C152,B152*C$136/B$136)</f>
        <v>1013276.4</v>
      </c>
      <c r="E152">
        <v>59364.69</v>
      </c>
      <c r="F152">
        <f>+IFERROR(D152*1000/E152,0)*VLOOKUP(A152,'Variazioni mese finale'!A$6:N$81,14,FALSE)</f>
        <v>18604.852076208939</v>
      </c>
      <c r="G152">
        <f t="shared" si="2"/>
        <v>4.8196358678879339</v>
      </c>
    </row>
    <row r="153" spans="1:7" x14ac:dyDescent="0.35">
      <c r="A153">
        <v>2012</v>
      </c>
      <c r="B153" s="2">
        <v>993725</v>
      </c>
      <c r="C153" s="2">
        <f>+IFERROR(VLOOKUP(A153,indexconsfamiglie[#All],2,FALSE),0)</f>
        <v>1003045</v>
      </c>
      <c r="D153" s="2">
        <f>+IF(C153&gt;0,C153,B153*C$136/B$136)</f>
        <v>1003045</v>
      </c>
      <c r="E153">
        <v>59394.207000000002</v>
      </c>
      <c r="F153">
        <f>+IFERROR(D153*1000/E153,0)*VLOOKUP(A153,'Variazioni mese finale'!A$6:N$81,14,FALSE)</f>
        <v>17867.426195285341</v>
      </c>
      <c r="G153">
        <f t="shared" si="2"/>
        <v>4.6286037537356757</v>
      </c>
    </row>
    <row r="154" spans="1:7" x14ac:dyDescent="0.35">
      <c r="A154">
        <v>2013</v>
      </c>
      <c r="B154" s="2">
        <v>980879.9</v>
      </c>
      <c r="C154" s="2">
        <f>+IFERROR(VLOOKUP(A154,indexconsfamiglie[#All],2,FALSE),0)</f>
        <v>990599.5</v>
      </c>
      <c r="D154" s="2">
        <f>+IF(C154&gt;0,C154,B154*C$136/B$136)</f>
        <v>990599.5</v>
      </c>
      <c r="E154">
        <v>59685.226999999999</v>
      </c>
      <c r="F154">
        <f>+IFERROR(D154*1000/E154,0)*VLOOKUP(A154,'Variazioni mese finale'!A$6:N$81,14,FALSE)</f>
        <v>17360.528376645027</v>
      </c>
      <c r="G154">
        <f t="shared" si="2"/>
        <v>4.497290540490777</v>
      </c>
    </row>
    <row r="155" spans="1:7" x14ac:dyDescent="0.35">
      <c r="A155">
        <v>2014</v>
      </c>
      <c r="B155" s="2">
        <v>985995.3</v>
      </c>
      <c r="C155" s="2">
        <f>+IFERROR(VLOOKUP(A155,indexconsfamiglie[#All],2,FALSE),0)</f>
        <v>994358.3</v>
      </c>
      <c r="D155" s="2">
        <f>+IF(C155&gt;0,C155,B155*C$136/B$136)</f>
        <v>994358.3</v>
      </c>
      <c r="E155">
        <v>60345.917000000001</v>
      </c>
      <c r="F155">
        <f>+IFERROR(D155*1000/E155,0)*VLOOKUP(A155,'Variazioni mese finale'!A$6:N$81,14,FALSE)</f>
        <v>17202.656232732366</v>
      </c>
      <c r="G155">
        <f t="shared" si="2"/>
        <v>4.4563933463488894</v>
      </c>
    </row>
    <row r="156" spans="1:7" x14ac:dyDescent="0.35">
      <c r="A156">
        <v>2015</v>
      </c>
      <c r="B156" s="2">
        <v>1006491.9</v>
      </c>
      <c r="C156" s="2">
        <f>+IFERROR(VLOOKUP(A156,indexconsfamiglie[#All],2,FALSE),0)</f>
        <v>1015428.2</v>
      </c>
      <c r="D156" s="2">
        <f>+IF(C156&gt;0,C156,B156*C$136/B$136)</f>
        <v>1015428.2</v>
      </c>
      <c r="E156">
        <v>60295.497000000003</v>
      </c>
      <c r="F156">
        <f>+IFERROR(D156*1000/E156,0)*VLOOKUP(A156,'Variazioni mese finale'!A$6:N$81,14,FALSE)</f>
        <v>17598.701757114632</v>
      </c>
      <c r="G156">
        <f t="shared" si="2"/>
        <v>4.5589899811842791</v>
      </c>
    </row>
    <row r="157" spans="1:7" x14ac:dyDescent="0.35">
      <c r="A157">
        <v>2016</v>
      </c>
      <c r="B157" s="2">
        <v>1022410.5</v>
      </c>
      <c r="C157" s="2">
        <f>+IFERROR(VLOOKUP(A157,indexconsfamiglie[#All],2,FALSE),0)</f>
        <v>1029343.2</v>
      </c>
      <c r="D157" s="2">
        <f>+IF(C157&gt;0,C157,B157*C$136/B$136)</f>
        <v>1029343.2</v>
      </c>
      <c r="E157">
        <v>60163.712</v>
      </c>
      <c r="F157">
        <f>+IFERROR(D157*1000/E157,0)*VLOOKUP(A157,'Variazioni mese finale'!A$6:N$81,14,FALSE)</f>
        <v>17896.05314246568</v>
      </c>
      <c r="G157">
        <f t="shared" si="2"/>
        <v>4.6360196397020532</v>
      </c>
    </row>
    <row r="158" spans="1:7" x14ac:dyDescent="0.35">
      <c r="A158">
        <v>2017</v>
      </c>
      <c r="B158" s="2">
        <v>1048392.8</v>
      </c>
      <c r="C158" s="2">
        <f>+IFERROR(VLOOKUP(A158,indexconsfamiglie[#All],2,FALSE),0)</f>
        <v>1056495.3</v>
      </c>
      <c r="D158" s="2">
        <f>+IF(C158&gt;0,C158,B158*C$136/B$136)</f>
        <v>1056495.3</v>
      </c>
      <c r="E158">
        <v>60066.733999999997</v>
      </c>
      <c r="F158">
        <f>+IFERROR(D158*1000/E158,0)*VLOOKUP(A158,'Variazioni mese finale'!A$6:N$81,14,FALSE)</f>
        <v>18204.296499623237</v>
      </c>
      <c r="G158">
        <f t="shared" si="2"/>
        <v>4.7158708921661621</v>
      </c>
    </row>
    <row r="159" spans="1:7" x14ac:dyDescent="0.35">
      <c r="A159">
        <v>2018</v>
      </c>
      <c r="C159" s="2">
        <f>+IFERROR(VLOOKUP(A159,indexconsfamiglie[#All],2,FALSE),0)</f>
        <v>1077744.5</v>
      </c>
      <c r="D159" s="2">
        <f>+IF(C159&gt;0,C159,B159*C$136/B$136)</f>
        <v>1077744.5</v>
      </c>
      <c r="E159">
        <v>59937.769</v>
      </c>
      <c r="F159">
        <f>+IFERROR(D159*1000/E159,0)*VLOOKUP(A159,'Variazioni mese finale'!A$6:N$81,14,FALSE)</f>
        <v>18412.603378680978</v>
      </c>
      <c r="G159">
        <f t="shared" si="2"/>
        <v>4.7698333371091302</v>
      </c>
    </row>
    <row r="160" spans="1:7" x14ac:dyDescent="0.35">
      <c r="A160">
        <v>2019</v>
      </c>
      <c r="C160" s="2">
        <f>+IFERROR(VLOOKUP(A160,indexconsfamiglie[#All],2,FALSE),0)</f>
        <v>1087259.3</v>
      </c>
      <c r="D160" s="2">
        <f>+IF(C160&gt;0,C160,B160*C$136/B$136)</f>
        <v>1087259.3</v>
      </c>
      <c r="E160">
        <v>59816.673000000003</v>
      </c>
      <c r="F160">
        <f>+IFERROR(D160*1000/E160,0)*VLOOKUP(A160,'Variazioni mese finale'!A$6:N$81,14,FALSE)</f>
        <v>18521.879789268783</v>
      </c>
      <c r="G160">
        <f t="shared" si="2"/>
        <v>4.7981416787087126</v>
      </c>
    </row>
    <row r="161" spans="1:7" x14ac:dyDescent="0.35">
      <c r="A161">
        <v>2020</v>
      </c>
      <c r="C161" s="2">
        <f>+IFERROR(VLOOKUP(A161,indexconsfamiglie[#All],2,FALSE),0)</f>
        <v>958493</v>
      </c>
      <c r="D161" s="2">
        <f>+IF(C161&gt;0,C161,B161*C$136/B$136)</f>
        <v>958493</v>
      </c>
      <c r="E161">
        <v>59641.487999999998</v>
      </c>
      <c r="F161">
        <f>+IFERROR(D161*1000/E161,0)*VLOOKUP(A161,'Variazioni mese finale'!A$6:N$81,14,FALSE)</f>
        <v>16424.470261372422</v>
      </c>
      <c r="G161">
        <f t="shared" si="2"/>
        <v>4.2548022235551928</v>
      </c>
    </row>
    <row r="162" spans="1:7" x14ac:dyDescent="0.35">
      <c r="A162">
        <v>2021</v>
      </c>
      <c r="C162" s="2">
        <f>+IFERROR(VLOOKUP(A162,indexconsfamiglie[#All],2,FALSE),0)</f>
        <v>0</v>
      </c>
      <c r="E162">
        <v>59257.565999999999</v>
      </c>
      <c r="F162">
        <f>+IFERROR(D162*1000/E162,0)*VLOOKUP(A162,'Variazioni mese finale'!A$6:N$81,14,FALSE)</f>
        <v>0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D99D-219C-4338-A756-A89EFBBADB92}">
  <dimension ref="A1:D27"/>
  <sheetViews>
    <sheetView tabSelected="1" workbookViewId="0">
      <selection activeCell="H4" sqref="H4"/>
    </sheetView>
  </sheetViews>
  <sheetFormatPr defaultRowHeight="14.5" x14ac:dyDescent="0.35"/>
  <cols>
    <col min="1" max="1" width="18" bestFit="1" customWidth="1"/>
    <col min="2" max="2" width="9.81640625" bestFit="1" customWidth="1"/>
    <col min="3" max="3" width="11.90625" bestFit="1" customWidth="1"/>
    <col min="4" max="4" width="7.1796875" bestFit="1" customWidth="1"/>
  </cols>
  <sheetData>
    <row r="1" spans="1:4" x14ac:dyDescent="0.35">
      <c r="A1" t="s">
        <v>1089</v>
      </c>
      <c r="B1" t="s">
        <v>1065</v>
      </c>
      <c r="C1" t="s">
        <v>1066</v>
      </c>
      <c r="D1" t="s">
        <v>1088</v>
      </c>
    </row>
    <row r="2" spans="1:4" x14ac:dyDescent="0.35">
      <c r="A2">
        <v>1995</v>
      </c>
      <c r="B2">
        <v>591935.5</v>
      </c>
      <c r="C2" t="s">
        <v>1072</v>
      </c>
      <c r="D2" t="s">
        <v>1072</v>
      </c>
    </row>
    <row r="3" spans="1:4" x14ac:dyDescent="0.35">
      <c r="A3">
        <v>1996</v>
      </c>
      <c r="B3">
        <v>621451</v>
      </c>
      <c r="C3" t="s">
        <v>1072</v>
      </c>
      <c r="D3" t="s">
        <v>1072</v>
      </c>
    </row>
    <row r="4" spans="1:4" x14ac:dyDescent="0.35">
      <c r="A4">
        <v>1997</v>
      </c>
      <c r="B4">
        <v>655771.1</v>
      </c>
      <c r="C4" t="s">
        <v>1072</v>
      </c>
      <c r="D4" t="s">
        <v>1072</v>
      </c>
    </row>
    <row r="5" spans="1:4" x14ac:dyDescent="0.35">
      <c r="A5">
        <v>1998</v>
      </c>
      <c r="B5">
        <v>689421.4</v>
      </c>
      <c r="C5" t="s">
        <v>1072</v>
      </c>
      <c r="D5" t="s">
        <v>1072</v>
      </c>
    </row>
    <row r="6" spans="1:4" x14ac:dyDescent="0.35">
      <c r="A6">
        <v>1999</v>
      </c>
      <c r="B6">
        <v>719273.3</v>
      </c>
      <c r="C6" t="s">
        <v>1072</v>
      </c>
      <c r="D6" t="s">
        <v>1072</v>
      </c>
    </row>
    <row r="7" spans="1:4" x14ac:dyDescent="0.35">
      <c r="A7">
        <v>2000</v>
      </c>
      <c r="B7">
        <v>763200.7</v>
      </c>
      <c r="C7" t="s">
        <v>1072</v>
      </c>
      <c r="D7" t="s">
        <v>1072</v>
      </c>
    </row>
    <row r="8" spans="1:4" x14ac:dyDescent="0.35">
      <c r="A8">
        <v>2001</v>
      </c>
      <c r="B8">
        <v>786077.1</v>
      </c>
      <c r="C8" t="s">
        <v>1072</v>
      </c>
      <c r="D8" t="s">
        <v>1072</v>
      </c>
    </row>
    <row r="9" spans="1:4" x14ac:dyDescent="0.35">
      <c r="A9">
        <v>2002</v>
      </c>
      <c r="B9">
        <v>806593.4</v>
      </c>
      <c r="C9" t="s">
        <v>1072</v>
      </c>
      <c r="D9" t="s">
        <v>1072</v>
      </c>
    </row>
    <row r="10" spans="1:4" x14ac:dyDescent="0.35">
      <c r="A10">
        <v>2003</v>
      </c>
      <c r="B10">
        <v>835347</v>
      </c>
      <c r="C10" t="s">
        <v>1072</v>
      </c>
      <c r="D10" t="s">
        <v>1072</v>
      </c>
    </row>
    <row r="11" spans="1:4" x14ac:dyDescent="0.35">
      <c r="A11">
        <v>2004</v>
      </c>
      <c r="B11">
        <v>865503.4</v>
      </c>
      <c r="C11" t="s">
        <v>1072</v>
      </c>
      <c r="D11" t="s">
        <v>1072</v>
      </c>
    </row>
    <row r="12" spans="1:4" x14ac:dyDescent="0.35">
      <c r="A12">
        <v>2005</v>
      </c>
      <c r="B12">
        <v>893027.6</v>
      </c>
      <c r="C12" t="s">
        <v>1072</v>
      </c>
      <c r="D12" t="s">
        <v>1072</v>
      </c>
    </row>
    <row r="13" spans="1:4" x14ac:dyDescent="0.35">
      <c r="A13">
        <v>2006</v>
      </c>
      <c r="B13">
        <v>929831.3</v>
      </c>
      <c r="C13" t="s">
        <v>1072</v>
      </c>
      <c r="D13" t="s">
        <v>1072</v>
      </c>
    </row>
    <row r="14" spans="1:4" x14ac:dyDescent="0.35">
      <c r="A14">
        <v>2007</v>
      </c>
      <c r="B14">
        <v>961082.8</v>
      </c>
      <c r="C14" t="s">
        <v>1072</v>
      </c>
      <c r="D14" t="s">
        <v>1072</v>
      </c>
    </row>
    <row r="15" spans="1:4" x14ac:dyDescent="0.35">
      <c r="A15">
        <v>2008</v>
      </c>
      <c r="B15">
        <v>979822.6</v>
      </c>
      <c r="C15" t="s">
        <v>1072</v>
      </c>
      <c r="D15" t="s">
        <v>1072</v>
      </c>
    </row>
    <row r="16" spans="1:4" x14ac:dyDescent="0.35">
      <c r="A16">
        <v>2009</v>
      </c>
      <c r="B16">
        <v>957430.7</v>
      </c>
      <c r="C16" t="s">
        <v>1072</v>
      </c>
      <c r="D16" t="s">
        <v>1072</v>
      </c>
    </row>
    <row r="17" spans="1:4" x14ac:dyDescent="0.35">
      <c r="A17">
        <v>2010</v>
      </c>
      <c r="B17">
        <v>982604</v>
      </c>
      <c r="C17" t="s">
        <v>1072</v>
      </c>
      <c r="D17" t="s">
        <v>1072</v>
      </c>
    </row>
    <row r="18" spans="1:4" x14ac:dyDescent="0.35">
      <c r="A18">
        <v>2011</v>
      </c>
      <c r="B18">
        <v>1013276.4</v>
      </c>
      <c r="C18" t="s">
        <v>1072</v>
      </c>
      <c r="D18" t="s">
        <v>1072</v>
      </c>
    </row>
    <row r="19" spans="1:4" x14ac:dyDescent="0.35">
      <c r="A19">
        <v>2012</v>
      </c>
      <c r="B19">
        <v>1003045</v>
      </c>
      <c r="C19" t="s">
        <v>1072</v>
      </c>
      <c r="D19" t="s">
        <v>1072</v>
      </c>
    </row>
    <row r="20" spans="1:4" x14ac:dyDescent="0.35">
      <c r="A20">
        <v>2013</v>
      </c>
      <c r="B20">
        <v>990599.5</v>
      </c>
      <c r="C20" t="s">
        <v>1072</v>
      </c>
      <c r="D20" t="s">
        <v>1072</v>
      </c>
    </row>
    <row r="21" spans="1:4" x14ac:dyDescent="0.35">
      <c r="A21">
        <v>2014</v>
      </c>
      <c r="B21">
        <v>994358.3</v>
      </c>
      <c r="C21" t="s">
        <v>1072</v>
      </c>
      <c r="D21" t="s">
        <v>1072</v>
      </c>
    </row>
    <row r="22" spans="1:4" x14ac:dyDescent="0.35">
      <c r="A22">
        <v>2015</v>
      </c>
      <c r="B22">
        <v>1015428.2</v>
      </c>
      <c r="C22" t="s">
        <v>1072</v>
      </c>
      <c r="D22" t="s">
        <v>1072</v>
      </c>
    </row>
    <row r="23" spans="1:4" x14ac:dyDescent="0.35">
      <c r="A23">
        <v>2016</v>
      </c>
      <c r="B23">
        <v>1029343.2</v>
      </c>
      <c r="C23" t="s">
        <v>1072</v>
      </c>
      <c r="D23" t="s">
        <v>1072</v>
      </c>
    </row>
    <row r="24" spans="1:4" x14ac:dyDescent="0.35">
      <c r="A24">
        <v>2017</v>
      </c>
      <c r="B24">
        <v>1056495.3</v>
      </c>
      <c r="C24" t="s">
        <v>1072</v>
      </c>
      <c r="D24" t="s">
        <v>1072</v>
      </c>
    </row>
    <row r="25" spans="1:4" x14ac:dyDescent="0.35">
      <c r="A25">
        <v>2018</v>
      </c>
      <c r="B25">
        <v>1077744.5</v>
      </c>
      <c r="C25" t="s">
        <v>1072</v>
      </c>
      <c r="D25" t="s">
        <v>1072</v>
      </c>
    </row>
    <row r="26" spans="1:4" x14ac:dyDescent="0.35">
      <c r="A26">
        <v>2019</v>
      </c>
      <c r="B26">
        <v>1087259.3</v>
      </c>
      <c r="C26" t="s">
        <v>1072</v>
      </c>
      <c r="D26" t="s">
        <v>1072</v>
      </c>
    </row>
    <row r="27" spans="1:4" x14ac:dyDescent="0.35">
      <c r="A27">
        <v>2020</v>
      </c>
      <c r="B27">
        <v>958493</v>
      </c>
      <c r="C27" t="s">
        <v>1072</v>
      </c>
      <c r="D27" t="s">
        <v>1072</v>
      </c>
    </row>
  </sheetData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F40ED9-529C-4949-AD95-E418B01D25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3</vt:i4>
      </vt:variant>
    </vt:vector>
  </HeadingPairs>
  <TitlesOfParts>
    <vt:vector size="16" baseType="lpstr">
      <vt:lpstr>Evoluzione prezzi TEX</vt:lpstr>
      <vt:lpstr>Evoluzione prezzi soloIST TEX</vt:lpstr>
      <vt:lpstr>Dati base</vt:lpstr>
      <vt:lpstr>WPU0911</vt:lpstr>
      <vt:lpstr>USD_serie_storica_mensile€</vt:lpstr>
      <vt:lpstr>USD_serie_storica_mensileLit</vt:lpstr>
      <vt:lpstr>DP_LIVE_28102021222849581</vt:lpstr>
      <vt:lpstr>USD_serie_storica_annualeLit</vt:lpstr>
      <vt:lpstr>USD_serie_storica_annuale€</vt:lpstr>
      <vt:lpstr>rubato internet</vt:lpstr>
      <vt:lpstr>Variazioni mese finale</vt:lpstr>
      <vt:lpstr>Indice consumi</vt:lpstr>
      <vt:lpstr>consfinalifamprezzi202103</vt:lpstr>
      <vt:lpstr>'Evoluzione prezzi soloIST TEX'!DISPINCOECD</vt:lpstr>
      <vt:lpstr>DISPINCOECD</vt:lpstr>
      <vt:lpstr>'Variazioni mese finale'!Titoli_stampa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Campi</dc:creator>
  <cp:lastModifiedBy>Riccardo Campi</cp:lastModifiedBy>
  <dcterms:created xsi:type="dcterms:W3CDTF">2021-10-28T17:16:53Z</dcterms:created>
  <dcterms:modified xsi:type="dcterms:W3CDTF">2021-11-04T21:03:09Z</dcterms:modified>
</cp:coreProperties>
</file>